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N:\Tauschlaufwerk\DEZ Moellmann\FB BWI\Turm im Ried\GPA\3.3\Betriebskosten\"/>
    </mc:Choice>
  </mc:AlternateContent>
  <xr:revisionPtr revIDLastSave="0" documentId="13_ncr:1_{D102F170-9A5B-4D3F-A4CA-77AF93F287CA}" xr6:coauthVersionLast="36" xr6:coauthVersionMax="36" xr10:uidLastSave="{00000000-0000-0000-0000-000000000000}"/>
  <bookViews>
    <workbookView xWindow="0" yWindow="0" windowWidth="28800" windowHeight="14025" xr2:uid="{00000000-000D-0000-FFFF-FFFF00000000}"/>
  </bookViews>
  <sheets>
    <sheet name="Gesamt" sheetId="1" r:id="rId1"/>
    <sheet name="Abschreibung" sheetId="2" r:id="rId2"/>
    <sheet name="Abfallentsorgung" sheetId="3" r:id="rId3"/>
    <sheet name="Reinigung" sheetId="6" r:id="rId4"/>
    <sheet name="Mähen und Grünpflege" sheetId="4" r:id="rId5"/>
    <sheet name="Strom Aufzug" sheetId="5" r:id="rId6"/>
  </sheets>
  <calcPr calcId="191029"/>
</workbook>
</file>

<file path=xl/calcChain.xml><?xml version="1.0" encoding="utf-8"?>
<calcChain xmlns="http://schemas.openxmlformats.org/spreadsheetml/2006/main">
  <c r="B4" i="6" l="1"/>
  <c r="B7" i="6" s="1"/>
  <c r="B7" i="1" s="1"/>
  <c r="B8" i="4"/>
  <c r="B10" i="5" l="1"/>
  <c r="B7" i="5"/>
  <c r="B4" i="4"/>
  <c r="B6" i="1" s="1"/>
  <c r="B6" i="3"/>
  <c r="B10" i="3" s="1"/>
  <c r="B5" i="1" s="1"/>
  <c r="B8" i="2"/>
  <c r="B14" i="1" l="1"/>
</calcChain>
</file>

<file path=xl/sharedStrings.xml><?xml version="1.0" encoding="utf-8"?>
<sst xmlns="http://schemas.openxmlformats.org/spreadsheetml/2006/main" count="50" uniqueCount="41">
  <si>
    <t>Abschreibung</t>
  </si>
  <si>
    <t>Abfallentsorgung</t>
  </si>
  <si>
    <t>Schließanlage (elektrische Torschließung)</t>
  </si>
  <si>
    <t>Abklärung mit Anlagenbuchhaltung (Frau Baer), einen Abschreibungssatz für ein entsprechendes Bauwerk gibt es nicht, Annahme anhand der Nutzungsdauer (Holzbauwerk in relativ feuchter Umgebung) 25 Jahre</t>
  </si>
  <si>
    <t>Investitionskosten in Turmbauwerk (Planungsstand 25.11.2020)</t>
  </si>
  <si>
    <t>Abschreibungssatz linear</t>
  </si>
  <si>
    <t>jährliche Abschreibung</t>
  </si>
  <si>
    <t>Abschreibungsdauer</t>
  </si>
  <si>
    <t>25 Jahre</t>
  </si>
  <si>
    <t>durchschnittlich wöchentlich 2 x Leerung der Abfallbehälter</t>
  </si>
  <si>
    <t>Stundensatz Bauhofmitarbeiter</t>
  </si>
  <si>
    <t>Stundenpauschale Gerät (20 % von Stundensatz)</t>
  </si>
  <si>
    <t>Zeitaufwand wöchentlich in Stunden</t>
  </si>
  <si>
    <t>Wochen pro Jahr</t>
  </si>
  <si>
    <t>jährlicher Aufwand Bauhofkosten</t>
  </si>
  <si>
    <t>Stromversorgung Aufzug</t>
  </si>
  <si>
    <t xml:space="preserve">aufgrund der noch nicht feststehenden Dimension und Ausführung des Aufzugs erfolgt eine Abschätzung der Kosten anhand allgemeinen Stromkosten für Aufzugsanlagen eines mittelgroßen Bürogebäudes mit einem ausreichend groß dimensionierten Aufzug (Kosten dadurch tendenziell zu hoch angesetzt) </t>
  </si>
  <si>
    <t>Standbyenergieverbrauch Jahr in kW/h</t>
  </si>
  <si>
    <t>Energieverbrauch pro Fahrt in kW/h</t>
  </si>
  <si>
    <t>Kosten kW/h</t>
  </si>
  <si>
    <t>jährliche Energiekosten Aufzug</t>
  </si>
  <si>
    <t>Fahrten pro Jahr (25 % der Besucher * 2 Fahrten pro Person)</t>
  </si>
  <si>
    <t>Energiekosten Aufzug</t>
  </si>
  <si>
    <t>Aufzugswartung und -unterhaltung</t>
  </si>
  <si>
    <t>pauschal Entsorgung des Abfalls (nach Menge/Gewicht)</t>
  </si>
  <si>
    <t>Versicherungen</t>
  </si>
  <si>
    <t xml:space="preserve">Betriebskostenberechnung </t>
  </si>
  <si>
    <t>Pflegeschnitte</t>
  </si>
  <si>
    <t>Reinigung</t>
  </si>
  <si>
    <t>Mähen, Grünpflege, Bauhofkosten</t>
  </si>
  <si>
    <t>Reinigungskosten</t>
  </si>
  <si>
    <t>Stundensatz Reinigungskraft</t>
  </si>
  <si>
    <t>Strom allgemein</t>
  </si>
  <si>
    <t>(im Sommerhalbjahr)</t>
  </si>
  <si>
    <t>Reparaturen/ Vandalismus</t>
  </si>
  <si>
    <t>bei durchschnittlich 4-Wochen-Stunden</t>
  </si>
  <si>
    <t>Alle Annahmen basieren auf dem derzeitigen Planungsstand des Bauwerks sowie des Betriebskonzepts. 
Die Betriebskosten sind ohne Abschreibungskosten gerechnet</t>
  </si>
  <si>
    <t>Kosten pro Jahr</t>
  </si>
  <si>
    <t>17,64 € brutto laut Frau Hämmerle vom 30.04.24 zzgl 30 % AG-Anteil</t>
  </si>
  <si>
    <t>bei durchschnittlich 17-Wochen-Stunden</t>
  </si>
  <si>
    <t>bei durchschnittlich 2-Wochen-Stunden im Sommer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</si>
</sst>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 _€_-;\-* #,##0.00\ _€_-;_-* &quot;-&quot;??\ _€_-;_-@_-"/>
    <numFmt numFmtId="164" formatCode="#,##0_ ;\-#,##0\ "/>
  </numFmts>
  <fonts count="7" x14ac:knownFonts="1">
    <font>
      <sz val="10"/>
      <name val="Arial"/>
    </font>
    <font>
      <sz val="10"/>
      <name val="Arial"/>
    </font>
    <font>
      <b/>
      <sz val="10"/>
      <name val="Franklin Gothic Book"/>
      <family val="2"/>
    </font>
    <font>
      <sz val="10"/>
      <name val="Franklin Gothic Book"/>
      <family val="2"/>
    </font>
    <font>
      <sz val="10"/>
      <name val="Arial"/>
      <family val="2"/>
    </font>
    <font>
      <b/>
      <sz val="11"/>
      <name val="Franklin Gothic Book"/>
      <family val="2"/>
    </font>
    <font>
      <sz val="11"/>
      <name val="Franklin Gothic Book"/>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9">
    <xf numFmtId="0" fontId="0" fillId="0" borderId="0" xfId="0"/>
    <xf numFmtId="0" fontId="2" fillId="0" borderId="0" xfId="0" applyFont="1"/>
    <xf numFmtId="0" fontId="3" fillId="0" borderId="0" xfId="0" applyFont="1"/>
    <xf numFmtId="0" fontId="4" fillId="0" borderId="0" xfId="0" applyFont="1" applyAlignment="1">
      <alignment wrapText="1"/>
    </xf>
    <xf numFmtId="0" fontId="5" fillId="0" borderId="0" xfId="0" applyFont="1"/>
    <xf numFmtId="0" fontId="6" fillId="0" borderId="0" xfId="0" applyFont="1"/>
    <xf numFmtId="0" fontId="6" fillId="0" borderId="0" xfId="0" applyFont="1" applyBorder="1" applyAlignment="1">
      <alignment wrapText="1"/>
    </xf>
    <xf numFmtId="44" fontId="6" fillId="0" borderId="0" xfId="2" applyFont="1" applyBorder="1"/>
    <xf numFmtId="0" fontId="6" fillId="0" borderId="0" xfId="0" applyFont="1" applyBorder="1"/>
    <xf numFmtId="0" fontId="6" fillId="0" borderId="0" xfId="0" applyFont="1" applyBorder="1" applyAlignment="1">
      <alignment horizontal="right"/>
    </xf>
    <xf numFmtId="9" fontId="6" fillId="0" borderId="0" xfId="3" applyFont="1" applyBorder="1"/>
    <xf numFmtId="0" fontId="5" fillId="0" borderId="0" xfId="0" applyFont="1" applyBorder="1"/>
    <xf numFmtId="44" fontId="5" fillId="0" borderId="2" xfId="0" applyNumberFormat="1" applyFont="1" applyBorder="1"/>
    <xf numFmtId="44" fontId="3" fillId="0" borderId="0" xfId="2" applyFont="1"/>
    <xf numFmtId="44" fontId="6" fillId="0" borderId="0" xfId="0" applyNumberFormat="1" applyFont="1" applyBorder="1" applyAlignment="1">
      <alignment horizontal="right"/>
    </xf>
    <xf numFmtId="0" fontId="6" fillId="0" borderId="0" xfId="3" applyNumberFormat="1" applyFont="1" applyBorder="1" applyAlignment="1">
      <alignment horizontal="right"/>
    </xf>
    <xf numFmtId="0" fontId="6" fillId="0" borderId="0" xfId="0" applyFont="1" applyFill="1" applyBorder="1"/>
    <xf numFmtId="0" fontId="6" fillId="0" borderId="0" xfId="1" applyNumberFormat="1" applyFont="1" applyBorder="1"/>
    <xf numFmtId="164" fontId="6" fillId="0" borderId="0" xfId="1" applyNumberFormat="1" applyFont="1" applyBorder="1" applyAlignment="1">
      <alignment horizontal="right"/>
    </xf>
    <xf numFmtId="44" fontId="6" fillId="0" borderId="0" xfId="2" applyFont="1" applyBorder="1" applyAlignment="1">
      <alignment horizontal="right"/>
    </xf>
    <xf numFmtId="44" fontId="6" fillId="0" borderId="0" xfId="0" applyNumberFormat="1" applyFont="1"/>
    <xf numFmtId="0" fontId="3" fillId="0" borderId="1" xfId="0" applyFont="1" applyBorder="1"/>
    <xf numFmtId="44" fontId="3" fillId="0" borderId="1" xfId="2" applyFont="1" applyBorder="1"/>
    <xf numFmtId="0" fontId="3" fillId="0" borderId="1" xfId="0" applyFont="1" applyBorder="1" applyAlignment="1">
      <alignment horizontal="left"/>
    </xf>
    <xf numFmtId="44" fontId="2" fillId="0" borderId="3" xfId="2" applyFont="1" applyBorder="1"/>
    <xf numFmtId="0" fontId="6" fillId="0" borderId="0" xfId="0" applyFont="1" applyFill="1" applyBorder="1" applyAlignment="1">
      <alignment wrapText="1"/>
    </xf>
    <xf numFmtId="0" fontId="3" fillId="0" borderId="0" xfId="0" applyFont="1" applyAlignment="1">
      <alignment horizontal="left" vertical="top" wrapText="1"/>
    </xf>
    <xf numFmtId="0" fontId="3" fillId="0" borderId="0" xfId="0" applyFont="1" applyAlignment="1">
      <alignment horizontal="left" wrapText="1"/>
    </xf>
    <xf numFmtId="0" fontId="6" fillId="0" borderId="0" xfId="0" applyFont="1" applyAlignment="1">
      <alignment horizontal="left" wrapText="1"/>
    </xf>
  </cellXfs>
  <cellStyles count="4">
    <cellStyle name="Komma" xfId="1" builtinId="3"/>
    <cellStyle name="Prozent" xfId="3" builtinId="5"/>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tabSelected="1" workbookViewId="0">
      <selection activeCell="C10" sqref="C10"/>
    </sheetView>
  </sheetViews>
  <sheetFormatPr baseColWidth="10" defaultRowHeight="13.5" x14ac:dyDescent="0.25"/>
  <cols>
    <col min="1" max="1" width="38.140625" style="2" customWidth="1"/>
    <col min="2" max="2" width="15.7109375" style="13" bestFit="1" customWidth="1"/>
    <col min="3" max="3" width="42.140625" style="2" bestFit="1" customWidth="1"/>
    <col min="4" max="16384" width="11.42578125" style="2"/>
  </cols>
  <sheetData>
    <row r="1" spans="1:3" x14ac:dyDescent="0.25">
      <c r="A1" s="1" t="s">
        <v>26</v>
      </c>
    </row>
    <row r="5" spans="1:3" x14ac:dyDescent="0.25">
      <c r="A5" s="23" t="s">
        <v>1</v>
      </c>
      <c r="B5" s="22">
        <f>Abfallentsorgung!B10</f>
        <v>9860</v>
      </c>
      <c r="C5" s="2" t="s">
        <v>35</v>
      </c>
    </row>
    <row r="6" spans="1:3" x14ac:dyDescent="0.25">
      <c r="A6" s="23" t="s">
        <v>27</v>
      </c>
      <c r="B6" s="22">
        <f>'Mähen und Grünpflege'!B8</f>
        <v>2340</v>
      </c>
      <c r="C6" s="2" t="s">
        <v>40</v>
      </c>
    </row>
    <row r="7" spans="1:3" x14ac:dyDescent="0.25">
      <c r="A7" s="23" t="s">
        <v>28</v>
      </c>
      <c r="B7" s="22">
        <f>Reinigung!B7</f>
        <v>20020</v>
      </c>
      <c r="C7" s="2" t="s">
        <v>39</v>
      </c>
    </row>
    <row r="8" spans="1:3" x14ac:dyDescent="0.25">
      <c r="A8" s="23" t="s">
        <v>23</v>
      </c>
      <c r="B8" s="22">
        <v>2500</v>
      </c>
    </row>
    <row r="9" spans="1:3" x14ac:dyDescent="0.25">
      <c r="A9" s="23" t="s">
        <v>32</v>
      </c>
      <c r="B9" s="22">
        <v>500</v>
      </c>
    </row>
    <row r="10" spans="1:3" x14ac:dyDescent="0.25">
      <c r="A10" s="21" t="s">
        <v>22</v>
      </c>
      <c r="B10" s="22">
        <v>500</v>
      </c>
    </row>
    <row r="11" spans="1:3" x14ac:dyDescent="0.25">
      <c r="A11" s="23" t="s">
        <v>34</v>
      </c>
      <c r="B11" s="22">
        <v>3000</v>
      </c>
    </row>
    <row r="12" spans="1:3" x14ac:dyDescent="0.25">
      <c r="A12" s="21" t="s">
        <v>25</v>
      </c>
      <c r="B12" s="22">
        <v>1200</v>
      </c>
    </row>
    <row r="13" spans="1:3" x14ac:dyDescent="0.25">
      <c r="A13" s="21" t="s">
        <v>2</v>
      </c>
      <c r="B13" s="22">
        <v>200</v>
      </c>
    </row>
    <row r="14" spans="1:3" ht="14.25" thickBot="1" x14ac:dyDescent="0.3">
      <c r="A14" s="1" t="s">
        <v>37</v>
      </c>
      <c r="B14" s="24">
        <f>SUM(B5:B13)</f>
        <v>40120</v>
      </c>
    </row>
    <row r="15" spans="1:3" ht="14.25" thickTop="1" x14ac:dyDescent="0.25"/>
    <row r="16" spans="1:3" x14ac:dyDescent="0.25">
      <c r="A16" s="26" t="s">
        <v>36</v>
      </c>
      <c r="B16" s="26"/>
    </row>
    <row r="17" spans="1:2" x14ac:dyDescent="0.25">
      <c r="A17" s="26"/>
      <c r="B17" s="26"/>
    </row>
    <row r="18" spans="1:2" x14ac:dyDescent="0.25">
      <c r="A18" s="26"/>
      <c r="B18" s="26"/>
    </row>
    <row r="19" spans="1:2" x14ac:dyDescent="0.25">
      <c r="A19" s="27"/>
      <c r="B19" s="27"/>
    </row>
    <row r="20" spans="1:2" x14ac:dyDescent="0.25">
      <c r="A20" s="27"/>
      <c r="B20" s="27"/>
    </row>
  </sheetData>
  <mergeCells count="2">
    <mergeCell ref="A16:B18"/>
    <mergeCell ref="A19:B20"/>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workbookViewId="0">
      <selection sqref="A1:C8"/>
    </sheetView>
  </sheetViews>
  <sheetFormatPr baseColWidth="10" defaultRowHeight="12.75" x14ac:dyDescent="0.2"/>
  <cols>
    <col min="1" max="1" width="40.42578125" customWidth="1"/>
    <col min="2" max="2" width="17.7109375" bestFit="1" customWidth="1"/>
  </cols>
  <sheetData>
    <row r="1" spans="1:9" ht="15.75" x14ac:dyDescent="0.3">
      <c r="A1" s="4" t="s">
        <v>0</v>
      </c>
      <c r="B1" s="5"/>
      <c r="C1" s="5"/>
    </row>
    <row r="2" spans="1:9" ht="15.75" x14ac:dyDescent="0.3">
      <c r="A2" s="5"/>
      <c r="B2" s="5"/>
      <c r="C2" s="5"/>
    </row>
    <row r="3" spans="1:9" ht="64.5" customHeight="1" x14ac:dyDescent="0.3">
      <c r="A3" s="28" t="s">
        <v>3</v>
      </c>
      <c r="B3" s="28"/>
      <c r="C3" s="28"/>
      <c r="D3" s="3"/>
      <c r="E3" s="3"/>
      <c r="F3" s="3"/>
      <c r="G3" s="3"/>
      <c r="H3" s="3"/>
      <c r="I3" s="3"/>
    </row>
    <row r="4" spans="1:9" ht="15.75" x14ac:dyDescent="0.3">
      <c r="A4" s="5"/>
      <c r="B4" s="5"/>
      <c r="C4" s="5"/>
    </row>
    <row r="5" spans="1:9" ht="31.5" x14ac:dyDescent="0.3">
      <c r="A5" s="6" t="s">
        <v>4</v>
      </c>
      <c r="B5" s="7">
        <v>1000000</v>
      </c>
      <c r="C5" s="5"/>
    </row>
    <row r="6" spans="1:9" ht="15.75" x14ac:dyDescent="0.3">
      <c r="A6" s="8" t="s">
        <v>7</v>
      </c>
      <c r="B6" s="9" t="s">
        <v>8</v>
      </c>
      <c r="C6" s="5"/>
    </row>
    <row r="7" spans="1:9" ht="15.75" x14ac:dyDescent="0.3">
      <c r="A7" s="8" t="s">
        <v>5</v>
      </c>
      <c r="B7" s="10">
        <v>0.04</v>
      </c>
      <c r="C7" s="5"/>
    </row>
    <row r="8" spans="1:9" ht="16.5" thickBot="1" x14ac:dyDescent="0.35">
      <c r="A8" s="11" t="s">
        <v>6</v>
      </c>
      <c r="B8" s="12">
        <f>B5*B7</f>
        <v>40000</v>
      </c>
      <c r="C8" s="5"/>
    </row>
    <row r="9" spans="1:9" ht="13.5" thickTop="1" x14ac:dyDescent="0.2"/>
  </sheetData>
  <mergeCells count="1">
    <mergeCell ref="A3:C3"/>
  </mergeCells>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B8" sqref="B8"/>
    </sheetView>
  </sheetViews>
  <sheetFormatPr baseColWidth="10" defaultRowHeight="12.75" x14ac:dyDescent="0.2"/>
  <cols>
    <col min="1" max="1" width="45.85546875" customWidth="1"/>
    <col min="2" max="2" width="17.7109375" bestFit="1" customWidth="1"/>
  </cols>
  <sheetData>
    <row r="1" spans="1:3" ht="15.75" x14ac:dyDescent="0.3">
      <c r="A1" s="4" t="s">
        <v>1</v>
      </c>
      <c r="B1" s="5"/>
      <c r="C1" s="5"/>
    </row>
    <row r="2" spans="1:3" ht="15.75" x14ac:dyDescent="0.3">
      <c r="A2" s="5"/>
      <c r="B2" s="5"/>
      <c r="C2" s="5"/>
    </row>
    <row r="3" spans="1:3" ht="15.75" x14ac:dyDescent="0.3">
      <c r="A3" s="28" t="s">
        <v>9</v>
      </c>
      <c r="B3" s="28"/>
      <c r="C3" s="28"/>
    </row>
    <row r="4" spans="1:3" ht="15.75" x14ac:dyDescent="0.3">
      <c r="A4" s="5"/>
      <c r="B4" s="5"/>
      <c r="C4" s="5"/>
    </row>
    <row r="5" spans="1:3" ht="15.75" x14ac:dyDescent="0.3">
      <c r="A5" s="6" t="s">
        <v>10</v>
      </c>
      <c r="B5" s="7">
        <v>37.5</v>
      </c>
      <c r="C5" s="5"/>
    </row>
    <row r="6" spans="1:3" ht="15.75" x14ac:dyDescent="0.3">
      <c r="A6" s="8" t="s">
        <v>11</v>
      </c>
      <c r="B6" s="14">
        <f>B5*0.2</f>
        <v>7.5</v>
      </c>
      <c r="C6" s="5"/>
    </row>
    <row r="7" spans="1:3" ht="15.75" x14ac:dyDescent="0.3">
      <c r="A7" s="8" t="s">
        <v>12</v>
      </c>
      <c r="B7" s="15">
        <v>4</v>
      </c>
      <c r="C7" s="5"/>
    </row>
    <row r="8" spans="1:3" ht="15.75" x14ac:dyDescent="0.3">
      <c r="A8" s="16" t="s">
        <v>13</v>
      </c>
      <c r="B8" s="15">
        <v>52</v>
      </c>
      <c r="C8" s="5"/>
    </row>
    <row r="9" spans="1:3" ht="31.5" x14ac:dyDescent="0.3">
      <c r="A9" s="25" t="s">
        <v>24</v>
      </c>
      <c r="B9" s="19">
        <v>500</v>
      </c>
    </row>
    <row r="10" spans="1:3" ht="16.5" thickBot="1" x14ac:dyDescent="0.35">
      <c r="A10" s="11" t="s">
        <v>14</v>
      </c>
      <c r="B10" s="12">
        <f>(B5+B6)*B7*B8+B9</f>
        <v>9860</v>
      </c>
    </row>
    <row r="11" spans="1:3" ht="13.5" thickTop="1" x14ac:dyDescent="0.2"/>
  </sheetData>
  <mergeCells count="1">
    <mergeCell ref="A3:C3"/>
  </mergeCells>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B89E-01EF-41E9-AB20-0C510F6702BD}">
  <dimension ref="A1:C8"/>
  <sheetViews>
    <sheetView workbookViewId="0">
      <selection activeCell="B4" sqref="B4"/>
    </sheetView>
  </sheetViews>
  <sheetFormatPr baseColWidth="10" defaultRowHeight="12.75" x14ac:dyDescent="0.2"/>
  <cols>
    <col min="1" max="1" width="45.85546875" customWidth="1"/>
    <col min="2" max="2" width="17.7109375" bestFit="1" customWidth="1"/>
  </cols>
  <sheetData>
    <row r="1" spans="1:3" ht="15.75" x14ac:dyDescent="0.3">
      <c r="A1" s="4" t="s">
        <v>30</v>
      </c>
      <c r="B1" s="5"/>
      <c r="C1" s="5"/>
    </row>
    <row r="2" spans="1:3" ht="15.75" x14ac:dyDescent="0.3">
      <c r="A2" s="5"/>
      <c r="B2" s="5"/>
      <c r="C2" s="5"/>
    </row>
    <row r="3" spans="1:3" ht="15.75" x14ac:dyDescent="0.3">
      <c r="A3" s="6" t="s">
        <v>31</v>
      </c>
      <c r="B3" s="7">
        <v>22</v>
      </c>
      <c r="C3" s="5" t="s">
        <v>38</v>
      </c>
    </row>
    <row r="4" spans="1:3" ht="15.75" x14ac:dyDescent="0.3">
      <c r="A4" s="8" t="s">
        <v>12</v>
      </c>
      <c r="B4" s="15">
        <f>2.5*7</f>
        <v>17.5</v>
      </c>
      <c r="C4" s="5"/>
    </row>
    <row r="5" spans="1:3" ht="15.75" x14ac:dyDescent="0.3">
      <c r="A5" s="16" t="s">
        <v>13</v>
      </c>
      <c r="B5" s="15">
        <v>52</v>
      </c>
      <c r="C5" s="5"/>
    </row>
    <row r="7" spans="1:3" ht="16.5" thickBot="1" x14ac:dyDescent="0.35">
      <c r="A7" s="11" t="s">
        <v>14</v>
      </c>
      <c r="B7" s="12">
        <f>(B3)*B4*B5</f>
        <v>20020</v>
      </c>
    </row>
    <row r="8" spans="1:3" ht="13.5" thickTop="1" x14ac:dyDescent="0.2"/>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B8" sqref="B8"/>
    </sheetView>
  </sheetViews>
  <sheetFormatPr baseColWidth="10" defaultRowHeight="12.75" x14ac:dyDescent="0.2"/>
  <cols>
    <col min="1" max="1" width="45.85546875" customWidth="1"/>
    <col min="2" max="2" width="17.7109375" bestFit="1" customWidth="1"/>
    <col min="3" max="3" width="20.28515625" bestFit="1" customWidth="1"/>
  </cols>
  <sheetData>
    <row r="1" spans="1:3" ht="15.75" x14ac:dyDescent="0.3">
      <c r="A1" s="4" t="s">
        <v>29</v>
      </c>
      <c r="B1" s="5"/>
      <c r="C1" s="5"/>
    </row>
    <row r="2" spans="1:3" ht="15.75" x14ac:dyDescent="0.3">
      <c r="A2" s="5"/>
      <c r="B2" s="5"/>
      <c r="C2" s="5"/>
    </row>
    <row r="3" spans="1:3" ht="15.75" x14ac:dyDescent="0.3">
      <c r="A3" s="6" t="s">
        <v>10</v>
      </c>
      <c r="B3" s="7">
        <v>37.5</v>
      </c>
      <c r="C3" s="5"/>
    </row>
    <row r="4" spans="1:3" ht="15.75" x14ac:dyDescent="0.3">
      <c r="A4" s="8" t="s">
        <v>11</v>
      </c>
      <c r="B4" s="14">
        <f>B3*0.2</f>
        <v>7.5</v>
      </c>
      <c r="C4" s="5"/>
    </row>
    <row r="5" spans="1:3" ht="15.75" x14ac:dyDescent="0.3">
      <c r="A5" s="8" t="s">
        <v>12</v>
      </c>
      <c r="B5" s="15">
        <v>2</v>
      </c>
      <c r="C5" s="5"/>
    </row>
    <row r="6" spans="1:3" ht="15.75" x14ac:dyDescent="0.3">
      <c r="A6" s="16" t="s">
        <v>13</v>
      </c>
      <c r="B6" s="15">
        <v>26</v>
      </c>
      <c r="C6" s="5" t="s">
        <v>33</v>
      </c>
    </row>
    <row r="8" spans="1:3" ht="16.5" thickBot="1" x14ac:dyDescent="0.35">
      <c r="A8" s="11" t="s">
        <v>14</v>
      </c>
      <c r="B8" s="12">
        <f>(B3+B4)*B5*B6</f>
        <v>2340</v>
      </c>
    </row>
    <row r="9" spans="1:3" ht="13.5" thickTop="1" x14ac:dyDescent="0.2"/>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workbookViewId="0">
      <selection activeCell="F3" sqref="F3"/>
    </sheetView>
  </sheetViews>
  <sheetFormatPr baseColWidth="10" defaultRowHeight="12.75" x14ac:dyDescent="0.2"/>
  <cols>
    <col min="1" max="1" width="40.42578125" customWidth="1"/>
    <col min="2" max="2" width="17.7109375" bestFit="1" customWidth="1"/>
  </cols>
  <sheetData>
    <row r="1" spans="1:9" ht="15.75" x14ac:dyDescent="0.3">
      <c r="A1" s="4" t="s">
        <v>15</v>
      </c>
      <c r="B1" s="5"/>
      <c r="C1" s="5"/>
    </row>
    <row r="2" spans="1:9" ht="15.75" x14ac:dyDescent="0.3">
      <c r="A2" s="5"/>
      <c r="B2" s="5"/>
      <c r="C2" s="5"/>
    </row>
    <row r="3" spans="1:9" ht="79.5" customHeight="1" x14ac:dyDescent="0.3">
      <c r="A3" s="28" t="s">
        <v>16</v>
      </c>
      <c r="B3" s="28"/>
      <c r="C3" s="28"/>
      <c r="D3" s="3"/>
      <c r="E3" s="3"/>
      <c r="F3" s="3"/>
      <c r="G3" s="3"/>
      <c r="H3" s="3"/>
      <c r="I3" s="3"/>
    </row>
    <row r="4" spans="1:9" ht="15.75" x14ac:dyDescent="0.3">
      <c r="A4" s="5"/>
      <c r="B4" s="5"/>
      <c r="C4" s="5"/>
    </row>
    <row r="5" spans="1:9" ht="15.75" x14ac:dyDescent="0.3">
      <c r="A5" s="6" t="s">
        <v>17</v>
      </c>
      <c r="B5" s="17">
        <v>900</v>
      </c>
      <c r="C5" s="5"/>
    </row>
    <row r="6" spans="1:9" ht="15.75" x14ac:dyDescent="0.3">
      <c r="A6" s="8" t="s">
        <v>18</v>
      </c>
      <c r="B6" s="9">
        <v>1.4E-2</v>
      </c>
      <c r="C6" s="20"/>
    </row>
    <row r="7" spans="1:9" ht="31.5" x14ac:dyDescent="0.3">
      <c r="A7" s="6" t="s">
        <v>21</v>
      </c>
      <c r="B7" s="18">
        <f>50000*0.25*2</f>
        <v>25000</v>
      </c>
      <c r="C7" s="5"/>
    </row>
    <row r="8" spans="1:9" ht="15.75" x14ac:dyDescent="0.3">
      <c r="A8" s="16" t="s">
        <v>19</v>
      </c>
      <c r="B8" s="19">
        <v>0.3</v>
      </c>
      <c r="C8" s="5"/>
    </row>
    <row r="10" spans="1:9" ht="16.5" thickBot="1" x14ac:dyDescent="0.35">
      <c r="A10" s="11" t="s">
        <v>20</v>
      </c>
      <c r="B10" s="12">
        <f>(B5*B8)+(B6*B7*B8)</f>
        <v>375</v>
      </c>
    </row>
    <row r="11" spans="1:9" ht="13.5" thickTop="1" x14ac:dyDescent="0.2"/>
  </sheetData>
  <mergeCells count="1">
    <mergeCell ref="A3:C3"/>
  </mergeCell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Gesamt</vt:lpstr>
      <vt:lpstr>Abschreibung</vt:lpstr>
      <vt:lpstr>Abfallentsorgung</vt:lpstr>
      <vt:lpstr>Reinigung</vt:lpstr>
      <vt:lpstr>Mähen und Grünpflege</vt:lpstr>
      <vt:lpstr>Strom Aufzug</vt:lpstr>
    </vt:vector>
  </TitlesOfParts>
  <Company>Hans Held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Jungbauer</dc:creator>
  <cp:lastModifiedBy>Möllmann, Ulrich</cp:lastModifiedBy>
  <cp:lastPrinted>2024-04-30T11:32:27Z</cp:lastPrinted>
  <dcterms:created xsi:type="dcterms:W3CDTF">2001-12-28T14:54:31Z</dcterms:created>
  <dcterms:modified xsi:type="dcterms:W3CDTF">2024-05-02T16:10:36Z</dcterms:modified>
</cp:coreProperties>
</file>