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eAngelhuber\OneDrive - Josef Knoll Biogasexperte\Desktop\"/>
    </mc:Choice>
  </mc:AlternateContent>
  <xr:revisionPtr revIDLastSave="0" documentId="8_{6DF04759-EA93-465C-BD3D-4E4C814E4A94}" xr6:coauthVersionLast="47" xr6:coauthVersionMax="47" xr10:uidLastSave="{00000000-0000-0000-0000-000000000000}"/>
  <bookViews>
    <workbookView xWindow="-108" yWindow="-108" windowWidth="30936" windowHeight="16776" xr2:uid="{70AF4041-9A20-4441-AE6B-8E37AF9E7DA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D13" i="1"/>
  <c r="D15" i="1" s="1"/>
  <c r="D18" i="1"/>
  <c r="D22" i="1" s="1"/>
  <c r="D25" i="1" s="1"/>
  <c r="D30" i="1" s="1"/>
  <c r="I18" i="1"/>
  <c r="I22" i="1" s="1"/>
  <c r="I13" i="1"/>
  <c r="I15" i="1" s="1"/>
  <c r="J18" i="1"/>
  <c r="J22" i="1" s="1"/>
  <c r="K25" i="1"/>
  <c r="H18" i="1"/>
  <c r="H22" i="1" s="1"/>
  <c r="E18" i="1"/>
  <c r="E22" i="1" s="1"/>
  <c r="F18" i="1"/>
  <c r="F22" i="1" s="1"/>
  <c r="G18" i="1"/>
  <c r="G22" i="1" s="1"/>
  <c r="E13" i="1"/>
  <c r="E15" i="1" s="1"/>
  <c r="F13" i="1"/>
  <c r="F15" i="1" s="1"/>
  <c r="G13" i="1"/>
  <c r="G15" i="1" s="1"/>
  <c r="H13" i="1"/>
  <c r="H15" i="1" s="1"/>
  <c r="K13" i="1"/>
  <c r="K15" i="1" s="1"/>
  <c r="J13" i="1"/>
  <c r="J15" i="1" s="1"/>
  <c r="D14" i="1" l="1"/>
  <c r="J14" i="1"/>
  <c r="F14" i="1"/>
  <c r="D28" i="1"/>
  <c r="G14" i="1"/>
  <c r="H14" i="1"/>
  <c r="K14" i="1"/>
  <c r="K28" i="1" s="1"/>
  <c r="E14" i="1"/>
  <c r="G25" i="1"/>
  <c r="G28" i="1" s="1"/>
  <c r="J25" i="1"/>
  <c r="J28" i="1" s="1"/>
  <c r="F25" i="1"/>
  <c r="F28" i="1" s="1"/>
  <c r="H25" i="1"/>
  <c r="H28" i="1" s="1"/>
  <c r="E25" i="1"/>
  <c r="E28" i="1" s="1"/>
  <c r="I25" i="1"/>
  <c r="I28" i="1" s="1"/>
  <c r="H30" i="1" l="1"/>
  <c r="G30" i="1"/>
  <c r="F30" i="1"/>
  <c r="E30" i="1"/>
  <c r="I30" i="1"/>
  <c r="J30" i="1"/>
  <c r="D32" i="1"/>
  <c r="E32" i="1" l="1"/>
  <c r="I32" i="1"/>
  <c r="F32" i="1"/>
  <c r="H32" i="1"/>
  <c r="G32" i="1"/>
</calcChain>
</file>

<file path=xl/sharedStrings.xml><?xml version="1.0" encoding="utf-8"?>
<sst xmlns="http://schemas.openxmlformats.org/spreadsheetml/2006/main" count="39" uniqueCount="36">
  <si>
    <t>Datum</t>
  </si>
  <si>
    <t>Futtermittel:</t>
  </si>
  <si>
    <t>Maissilage</t>
  </si>
  <si>
    <t>Trockenmasse</t>
  </si>
  <si>
    <t>%</t>
  </si>
  <si>
    <t>Biogasertrag</t>
  </si>
  <si>
    <t>m³/t FM</t>
  </si>
  <si>
    <t>Methangehalt</t>
  </si>
  <si>
    <t>kWh/t FM</t>
  </si>
  <si>
    <t>kW/t FM</t>
  </si>
  <si>
    <t>€/t FM</t>
  </si>
  <si>
    <t xml:space="preserve">Summe </t>
  </si>
  <si>
    <t>Kosten</t>
  </si>
  <si>
    <t>Cent/kWh</t>
  </si>
  <si>
    <t>Schroten</t>
  </si>
  <si>
    <t xml:space="preserve">Siliermittel </t>
  </si>
  <si>
    <t>Kosten pro to TS</t>
  </si>
  <si>
    <t>Weizen GPS</t>
  </si>
  <si>
    <t>Triticale GPS</t>
  </si>
  <si>
    <t>Gerste GPS</t>
  </si>
  <si>
    <t>TC mit Gras US</t>
  </si>
  <si>
    <t>TC/Ro GPS</t>
  </si>
  <si>
    <t>Getreideschrot</t>
  </si>
  <si>
    <t>Silphie</t>
  </si>
  <si>
    <t>€</t>
  </si>
  <si>
    <t>Silageverluste (ohne Siliermittel)</t>
  </si>
  <si>
    <t>Kosten Ernte</t>
  </si>
  <si>
    <t>Kann man selber verändern</t>
  </si>
  <si>
    <t>GPS-Kostenvergleich pro KW</t>
  </si>
  <si>
    <t xml:space="preserve">Kosten </t>
  </si>
  <si>
    <t>pro ha</t>
  </si>
  <si>
    <t>Ertrag</t>
  </si>
  <si>
    <t>t/ha FM</t>
  </si>
  <si>
    <t>Kosten Einkauf</t>
  </si>
  <si>
    <t>Diffenenz zum Mais</t>
  </si>
  <si>
    <t>kWh/t 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</si>
</sst>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€&quot;_-;\-* #,##0.00\ &quot;€&quot;_-;_-* &quot;-&quot;??\ &quot;€&quot;_-;_-@_-"/>
    <numFmt numFmtId="165" formatCode="0.0"/>
    <numFmt numFmtId="166" formatCode="0.000"/>
    <numFmt numFmtId="167" formatCode="0.00\ &quot;€/t FM&quot;"/>
    <numFmt numFmtId="168" formatCode="0.0%"/>
    <numFmt numFmtId="169" formatCode="0.00\ &quot;ct/kWh&quot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36"/>
      <name val="Arial Nova"/>
      <family val="2"/>
    </font>
    <font>
      <sz val="11"/>
      <color theme="1"/>
      <name val="Arial Nova"/>
      <family val="2"/>
    </font>
    <font>
      <sz val="14"/>
      <name val="Arial Nova"/>
      <family val="2"/>
    </font>
    <font>
      <sz val="12"/>
      <name val="Arial Nova"/>
      <family val="2"/>
    </font>
    <font>
      <b/>
      <sz val="12"/>
      <name val="Arial Nova"/>
      <family val="2"/>
    </font>
    <font>
      <b/>
      <sz val="14"/>
      <name val="Arial Nova"/>
      <family val="2"/>
    </font>
    <font>
      <sz val="14"/>
      <color theme="1"/>
      <name val="Arial Nova"/>
      <family val="2"/>
    </font>
  </fonts>
  <fills count="9">
    <fill>
      <patternFill patternType="none"/>
    </fill>
    <fill>
      <patternFill patternType="gray125"/>
    </fill>
    <fill>
      <patternFill patternType="solid">
        <fgColor rgb="FF6CAEB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7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9" fontId="4" fillId="5" borderId="1" xfId="2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165" fontId="4" fillId="0" borderId="1" xfId="0" applyNumberFormat="1" applyFont="1" applyBorder="1" applyAlignment="1">
      <alignment vertical="center"/>
    </xf>
    <xf numFmtId="166" fontId="4" fillId="0" borderId="0" xfId="0" applyNumberFormat="1" applyFont="1" applyAlignment="1">
      <alignment vertical="center"/>
    </xf>
    <xf numFmtId="2" fontId="4" fillId="6" borderId="1" xfId="0" applyNumberFormat="1" applyFont="1" applyFill="1" applyBorder="1" applyAlignment="1">
      <alignment vertical="center"/>
    </xf>
    <xf numFmtId="0" fontId="8" fillId="0" borderId="1" xfId="0" applyFont="1" applyBorder="1"/>
    <xf numFmtId="2" fontId="4" fillId="0" borderId="1" xfId="0" applyNumberFormat="1" applyFont="1" applyBorder="1" applyAlignment="1">
      <alignment vertical="center"/>
    </xf>
    <xf numFmtId="167" fontId="4" fillId="0" borderId="1" xfId="0" applyNumberFormat="1" applyFont="1" applyBorder="1" applyAlignment="1">
      <alignment vertical="center"/>
    </xf>
    <xf numFmtId="167" fontId="4" fillId="5" borderId="1" xfId="0" applyNumberFormat="1" applyFont="1" applyFill="1" applyBorder="1" applyAlignment="1">
      <alignment vertical="center"/>
    </xf>
    <xf numFmtId="168" fontId="4" fillId="4" borderId="1" xfId="2" applyNumberFormat="1" applyFont="1" applyFill="1" applyBorder="1" applyAlignment="1">
      <alignment vertical="center"/>
    </xf>
    <xf numFmtId="164" fontId="4" fillId="4" borderId="1" xfId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8" fontId="4" fillId="3" borderId="1" xfId="2" applyNumberFormat="1" applyFont="1" applyFill="1" applyBorder="1" applyAlignment="1">
      <alignment vertical="center"/>
    </xf>
    <xf numFmtId="2" fontId="4" fillId="0" borderId="1" xfId="0" applyNumberFormat="1" applyFont="1" applyBorder="1" applyAlignment="1">
      <alignment horizontal="right" vertical="center"/>
    </xf>
    <xf numFmtId="0" fontId="8" fillId="0" borderId="0" xfId="0" applyFont="1"/>
    <xf numFmtId="169" fontId="4" fillId="0" borderId="1" xfId="0" applyNumberFormat="1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69" fontId="4" fillId="8" borderId="1" xfId="0" applyNumberFormat="1" applyFont="1" applyFill="1" applyBorder="1" applyAlignment="1">
      <alignment vertical="center"/>
    </xf>
    <xf numFmtId="0" fontId="8" fillId="5" borderId="0" xfId="0" applyFont="1" applyFill="1"/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45721</xdr:rowOff>
    </xdr:from>
    <xdr:to>
      <xdr:col>3</xdr:col>
      <xdr:colOff>579119</xdr:colOff>
      <xdr:row>5</xdr:row>
      <xdr:rowOff>129541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AF19A95-BE94-4CCC-4959-91C5A2477F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84" r="8469" b="39353"/>
        <a:stretch>
          <a:fillRect/>
        </a:stretch>
      </xdr:blipFill>
      <xdr:spPr>
        <a:xfrm>
          <a:off x="0" y="45721"/>
          <a:ext cx="4358639" cy="1493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777D5-EC7B-4A24-81A7-6EF8FF99CC38}">
  <dimension ref="A1:M35"/>
  <sheetViews>
    <sheetView tabSelected="1" workbookViewId="0">
      <selection activeCell="M5" sqref="M5"/>
    </sheetView>
  </sheetViews>
  <sheetFormatPr defaultColWidth="11.44140625" defaultRowHeight="14.4" x14ac:dyDescent="0.25"/>
  <cols>
    <col min="1" max="1" width="24.88671875" style="1" bestFit="1" customWidth="1"/>
    <col min="2" max="2" width="16.88671875" style="1" bestFit="1" customWidth="1"/>
    <col min="3" max="3" width="13.33203125" style="1" bestFit="1" customWidth="1"/>
    <col min="4" max="4" width="35.109375" style="1" bestFit="1" customWidth="1"/>
    <col min="5" max="5" width="17.5546875" style="1" bestFit="1" customWidth="1"/>
    <col min="6" max="6" width="18" style="1" bestFit="1" customWidth="1"/>
    <col min="7" max="7" width="17.5546875" style="1" bestFit="1" customWidth="1"/>
    <col min="8" max="8" width="21.109375" style="1" bestFit="1" customWidth="1"/>
    <col min="9" max="9" width="17.5546875" style="1" bestFit="1" customWidth="1"/>
    <col min="10" max="10" width="16.109375" style="1" bestFit="1" customWidth="1"/>
    <col min="11" max="11" width="20.88671875" style="1" bestFit="1" customWidth="1"/>
    <col min="12" max="16384" width="11.44140625" style="1"/>
  </cols>
  <sheetData>
    <row r="1" spans="1:13" ht="46.2" x14ac:dyDescent="0.3">
      <c r="A1" s="39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3" ht="18" x14ac:dyDescent="0.3">
      <c r="A2" s="2"/>
      <c r="B2" s="2"/>
      <c r="C2" s="3"/>
      <c r="D2" s="2"/>
      <c r="E2" s="2"/>
      <c r="F2" s="2"/>
      <c r="G2" s="2"/>
      <c r="H2" s="2"/>
      <c r="I2" s="2"/>
      <c r="J2" s="4" t="s">
        <v>0</v>
      </c>
      <c r="K2" s="4">
        <v>45819</v>
      </c>
    </row>
    <row r="3" spans="1:13" ht="15.6" x14ac:dyDescent="0.25">
      <c r="B3" s="5"/>
      <c r="C3" s="2"/>
      <c r="D3" s="2"/>
      <c r="E3" s="2"/>
      <c r="F3" s="2"/>
      <c r="G3" s="2"/>
      <c r="H3" s="6"/>
      <c r="J3" s="2"/>
    </row>
    <row r="4" spans="1:13" ht="15.6" x14ac:dyDescent="0.25">
      <c r="A4" s="5"/>
      <c r="B4" s="5"/>
      <c r="C4" s="2"/>
      <c r="D4" s="2"/>
      <c r="E4" s="2"/>
      <c r="F4" s="2"/>
      <c r="G4" s="2"/>
      <c r="H4" s="5"/>
      <c r="I4" s="5"/>
      <c r="J4" s="5"/>
      <c r="K4" s="5"/>
    </row>
    <row r="5" spans="1:13" ht="15.6" x14ac:dyDescent="0.3">
      <c r="A5" s="5"/>
      <c r="B5" s="5"/>
      <c r="C5" s="2"/>
      <c r="D5" s="2"/>
      <c r="E5" s="2"/>
      <c r="F5" s="2"/>
      <c r="G5" s="2"/>
      <c r="H5" s="5"/>
      <c r="I5" s="5"/>
      <c r="J5" s="5"/>
      <c r="K5" s="5"/>
      <c r="M5"/>
    </row>
    <row r="6" spans="1:13" ht="15.6" x14ac:dyDescent="0.25">
      <c r="A6" s="5"/>
      <c r="B6" s="5"/>
      <c r="C6" s="7"/>
      <c r="D6" s="8"/>
      <c r="E6" s="8"/>
      <c r="F6" s="8"/>
      <c r="G6" s="8"/>
      <c r="H6" s="8"/>
      <c r="I6" s="8"/>
      <c r="J6" s="8"/>
      <c r="K6" s="8"/>
    </row>
    <row r="7" spans="1:13" ht="18" x14ac:dyDescent="0.3">
      <c r="A7" s="9" t="s">
        <v>1</v>
      </c>
      <c r="B7" s="10"/>
      <c r="C7" s="11"/>
      <c r="D7" s="12" t="s">
        <v>19</v>
      </c>
      <c r="E7" s="12" t="s">
        <v>17</v>
      </c>
      <c r="F7" s="12" t="s">
        <v>18</v>
      </c>
      <c r="G7" s="12" t="s">
        <v>21</v>
      </c>
      <c r="H7" s="12" t="s">
        <v>20</v>
      </c>
      <c r="I7" s="12" t="s">
        <v>23</v>
      </c>
      <c r="J7" s="12" t="s">
        <v>2</v>
      </c>
      <c r="K7" s="12" t="s">
        <v>22</v>
      </c>
    </row>
    <row r="8" spans="1:13" ht="18" x14ac:dyDescent="0.3">
      <c r="A8" s="13" t="s">
        <v>3</v>
      </c>
      <c r="B8" s="13"/>
      <c r="C8" s="14" t="s">
        <v>4</v>
      </c>
      <c r="D8" s="15">
        <v>0.35</v>
      </c>
      <c r="E8" s="15">
        <v>0.35</v>
      </c>
      <c r="F8" s="15">
        <v>0.35</v>
      </c>
      <c r="G8" s="15">
        <v>0.35</v>
      </c>
      <c r="H8" s="15">
        <v>0.35</v>
      </c>
      <c r="I8" s="15">
        <v>0.35</v>
      </c>
      <c r="J8" s="15">
        <v>0.35</v>
      </c>
      <c r="K8" s="15">
        <v>0.88</v>
      </c>
    </row>
    <row r="9" spans="1:13" ht="18" x14ac:dyDescent="0.3">
      <c r="A9" s="13" t="s">
        <v>31</v>
      </c>
      <c r="B9" s="13"/>
      <c r="C9" s="14" t="s">
        <v>32</v>
      </c>
      <c r="D9" s="16">
        <v>35</v>
      </c>
      <c r="E9" s="16">
        <v>30</v>
      </c>
      <c r="F9" s="16">
        <v>40</v>
      </c>
      <c r="G9" s="16">
        <v>40</v>
      </c>
      <c r="H9" s="16">
        <v>35</v>
      </c>
      <c r="I9" s="16">
        <v>40</v>
      </c>
      <c r="J9" s="16">
        <v>55</v>
      </c>
      <c r="K9" s="16"/>
    </row>
    <row r="10" spans="1:13" ht="18" x14ac:dyDescent="0.3">
      <c r="A10" s="13" t="s">
        <v>5</v>
      </c>
      <c r="B10" s="13"/>
      <c r="C10" s="14" t="s">
        <v>6</v>
      </c>
      <c r="D10" s="17">
        <v>518</v>
      </c>
      <c r="E10" s="17">
        <v>550</v>
      </c>
      <c r="F10" s="17">
        <v>520</v>
      </c>
      <c r="G10" s="17">
        <v>498</v>
      </c>
      <c r="H10" s="17">
        <v>450</v>
      </c>
      <c r="I10" s="17">
        <v>480</v>
      </c>
      <c r="J10" s="17">
        <v>620</v>
      </c>
      <c r="K10" s="17">
        <v>690</v>
      </c>
    </row>
    <row r="11" spans="1:13" ht="18" x14ac:dyDescent="0.3">
      <c r="A11" s="13" t="s">
        <v>7</v>
      </c>
      <c r="B11" s="13"/>
      <c r="C11" s="14" t="s">
        <v>4</v>
      </c>
      <c r="D11" s="17">
        <v>52</v>
      </c>
      <c r="E11" s="17">
        <v>52</v>
      </c>
      <c r="F11" s="17">
        <v>52</v>
      </c>
      <c r="G11" s="17">
        <v>52</v>
      </c>
      <c r="H11" s="17">
        <v>52</v>
      </c>
      <c r="I11" s="17">
        <v>52</v>
      </c>
      <c r="J11" s="17">
        <v>52</v>
      </c>
      <c r="K11" s="17">
        <v>52</v>
      </c>
    </row>
    <row r="12" spans="1:13" ht="18" x14ac:dyDescent="0.3">
      <c r="A12" s="18"/>
      <c r="B12" s="18"/>
      <c r="C12" s="19"/>
      <c r="D12" s="20"/>
      <c r="E12" s="20"/>
      <c r="F12" s="20"/>
      <c r="G12" s="20"/>
      <c r="H12" s="20"/>
      <c r="I12" s="20"/>
      <c r="J12" s="20"/>
      <c r="K12" s="20"/>
    </row>
    <row r="13" spans="1:13" ht="18" x14ac:dyDescent="0.3">
      <c r="A13" s="13" t="s">
        <v>35</v>
      </c>
      <c r="B13" s="13"/>
      <c r="C13" s="14"/>
      <c r="D13" s="21">
        <f>D10*D11/100*9.968*0.38</f>
        <v>1020.2925824000001</v>
      </c>
      <c r="E13" s="21">
        <f t="shared" ref="E13:J13" si="0">E10*E11/100*9.968*0.38</f>
        <v>1083.32224</v>
      </c>
      <c r="F13" s="21">
        <f t="shared" si="0"/>
        <v>1024.2319359999999</v>
      </c>
      <c r="G13" s="21">
        <f t="shared" si="0"/>
        <v>980.89904639999997</v>
      </c>
      <c r="H13" s="21">
        <f t="shared" si="0"/>
        <v>886.35456000000011</v>
      </c>
      <c r="I13" s="21">
        <f t="shared" ref="I13" si="1">I10*I11/100*9.968*0.38</f>
        <v>945.44486400000005</v>
      </c>
      <c r="J13" s="21">
        <f t="shared" si="0"/>
        <v>1221.1996160000001</v>
      </c>
      <c r="K13" s="21">
        <f>K10*K11/100*9.968*0.38</f>
        <v>1359.076992</v>
      </c>
    </row>
    <row r="14" spans="1:13" ht="18" x14ac:dyDescent="0.3">
      <c r="A14" s="13" t="s">
        <v>8</v>
      </c>
      <c r="B14" s="13"/>
      <c r="C14" s="14"/>
      <c r="D14" s="21">
        <f>D13*D8</f>
        <v>357.10240384000002</v>
      </c>
      <c r="E14" s="21">
        <f t="shared" ref="E14:K14" si="2">E13*E8</f>
        <v>379.16278399999999</v>
      </c>
      <c r="F14" s="21">
        <f t="shared" si="2"/>
        <v>358.48117759999997</v>
      </c>
      <c r="G14" s="21">
        <f t="shared" si="2"/>
        <v>343.31466623999995</v>
      </c>
      <c r="H14" s="21">
        <f t="shared" si="2"/>
        <v>310.22409600000003</v>
      </c>
      <c r="I14" s="21">
        <f t="shared" si="2"/>
        <v>330.9057024</v>
      </c>
      <c r="J14" s="21">
        <f t="shared" si="2"/>
        <v>427.41986560000004</v>
      </c>
      <c r="K14" s="21">
        <f t="shared" si="2"/>
        <v>1195.9877529600001</v>
      </c>
    </row>
    <row r="15" spans="1:13" ht="18" x14ac:dyDescent="0.3">
      <c r="A15" s="13" t="s">
        <v>9</v>
      </c>
      <c r="B15" s="13"/>
      <c r="C15" s="14"/>
      <c r="D15" s="21">
        <f>D13/24</f>
        <v>42.512190933333336</v>
      </c>
      <c r="E15" s="21">
        <f t="shared" ref="E15:J15" si="3">E13/24</f>
        <v>45.138426666666668</v>
      </c>
      <c r="F15" s="21">
        <f t="shared" si="3"/>
        <v>42.676330666666665</v>
      </c>
      <c r="G15" s="21">
        <f t="shared" si="3"/>
        <v>40.870793599999999</v>
      </c>
      <c r="H15" s="21">
        <f t="shared" si="3"/>
        <v>36.931440000000002</v>
      </c>
      <c r="I15" s="21">
        <f t="shared" si="3"/>
        <v>39.393536000000005</v>
      </c>
      <c r="J15" s="21">
        <f t="shared" si="3"/>
        <v>50.883317333333338</v>
      </c>
      <c r="K15" s="21">
        <f>K13/24</f>
        <v>56.628208000000001</v>
      </c>
    </row>
    <row r="16" spans="1:13" ht="18" x14ac:dyDescent="0.3">
      <c r="A16" s="18"/>
      <c r="B16" s="18"/>
      <c r="C16" s="19"/>
      <c r="D16" s="22"/>
      <c r="E16" s="22"/>
      <c r="F16" s="22"/>
      <c r="G16" s="22"/>
      <c r="H16" s="22"/>
      <c r="I16" s="22"/>
      <c r="J16" s="22"/>
      <c r="K16" s="22"/>
    </row>
    <row r="17" spans="1:11" ht="18" x14ac:dyDescent="0.35">
      <c r="A17" s="13" t="s">
        <v>16</v>
      </c>
      <c r="B17" s="13"/>
      <c r="C17" s="14"/>
      <c r="D17" s="23">
        <v>90</v>
      </c>
      <c r="E17" s="23">
        <v>90</v>
      </c>
      <c r="F17" s="23">
        <v>90</v>
      </c>
      <c r="G17" s="23">
        <v>90</v>
      </c>
      <c r="H17" s="23">
        <v>90</v>
      </c>
      <c r="I17" s="23">
        <v>90</v>
      </c>
      <c r="J17" s="23">
        <v>90</v>
      </c>
      <c r="K17" s="24"/>
    </row>
    <row r="18" spans="1:11" ht="18" x14ac:dyDescent="0.3">
      <c r="A18" s="13" t="s">
        <v>33</v>
      </c>
      <c r="B18" s="13"/>
      <c r="C18" s="14" t="s">
        <v>10</v>
      </c>
      <c r="D18" s="16">
        <f>D17*D8</f>
        <v>31.499999999999996</v>
      </c>
      <c r="E18" s="16">
        <f t="shared" ref="E18:G18" si="4">E17*E8</f>
        <v>31.499999999999996</v>
      </c>
      <c r="F18" s="16">
        <f t="shared" si="4"/>
        <v>31.499999999999996</v>
      </c>
      <c r="G18" s="16">
        <f t="shared" si="4"/>
        <v>31.499999999999996</v>
      </c>
      <c r="H18" s="16">
        <f>H17*H8</f>
        <v>31.499999999999996</v>
      </c>
      <c r="I18" s="16">
        <f>I17*I8</f>
        <v>31.499999999999996</v>
      </c>
      <c r="J18" s="16">
        <f t="shared" ref="J18" si="5">J17*J8</f>
        <v>31.499999999999996</v>
      </c>
      <c r="K18" s="16">
        <v>160</v>
      </c>
    </row>
    <row r="19" spans="1:11" ht="18" x14ac:dyDescent="0.3">
      <c r="A19" s="13" t="s">
        <v>26</v>
      </c>
      <c r="B19" s="13"/>
      <c r="C19" s="14" t="s">
        <v>10</v>
      </c>
      <c r="D19" s="16">
        <v>8</v>
      </c>
      <c r="E19" s="16">
        <v>8</v>
      </c>
      <c r="F19" s="16">
        <v>8</v>
      </c>
      <c r="G19" s="16">
        <v>8</v>
      </c>
      <c r="H19" s="16">
        <v>8</v>
      </c>
      <c r="I19" s="16">
        <v>8</v>
      </c>
      <c r="J19" s="16">
        <v>8</v>
      </c>
      <c r="K19" s="25"/>
    </row>
    <row r="20" spans="1:11" ht="18" x14ac:dyDescent="0.3">
      <c r="A20" s="13" t="s">
        <v>14</v>
      </c>
      <c r="B20" s="26">
        <v>15</v>
      </c>
      <c r="C20" s="14"/>
      <c r="D20" s="25"/>
      <c r="E20" s="25"/>
      <c r="F20" s="25"/>
      <c r="G20" s="25"/>
      <c r="H20" s="25"/>
      <c r="I20" s="25"/>
      <c r="J20" s="25"/>
      <c r="K20" s="27">
        <v>15</v>
      </c>
    </row>
    <row r="21" spans="1:11" ht="18" x14ac:dyDescent="0.3">
      <c r="A21" s="40" t="s">
        <v>25</v>
      </c>
      <c r="B21" s="41"/>
      <c r="C21" s="14"/>
      <c r="D21" s="28">
        <v>0.05</v>
      </c>
      <c r="E21" s="28">
        <v>0.05</v>
      </c>
      <c r="F21" s="28">
        <v>0.05</v>
      </c>
      <c r="G21" s="28">
        <v>0.05</v>
      </c>
      <c r="H21" s="28">
        <v>0.05</v>
      </c>
      <c r="I21" s="28">
        <v>0.05</v>
      </c>
      <c r="J21" s="28">
        <v>0.05</v>
      </c>
      <c r="K21" s="25"/>
    </row>
    <row r="22" spans="1:11" ht="18" x14ac:dyDescent="0.3">
      <c r="A22" s="42"/>
      <c r="B22" s="43"/>
      <c r="C22" s="14" t="s">
        <v>24</v>
      </c>
      <c r="D22" s="29">
        <f t="shared" ref="D22:J22" si="6">D18*D21</f>
        <v>1.575</v>
      </c>
      <c r="E22" s="29">
        <f t="shared" si="6"/>
        <v>1.575</v>
      </c>
      <c r="F22" s="29">
        <f t="shared" si="6"/>
        <v>1.575</v>
      </c>
      <c r="G22" s="29">
        <f t="shared" si="6"/>
        <v>1.575</v>
      </c>
      <c r="H22" s="29">
        <f t="shared" si="6"/>
        <v>1.575</v>
      </c>
      <c r="I22" s="29">
        <f t="shared" si="6"/>
        <v>1.575</v>
      </c>
      <c r="J22" s="29">
        <f t="shared" si="6"/>
        <v>1.575</v>
      </c>
      <c r="K22" s="25"/>
    </row>
    <row r="23" spans="1:11" ht="18" x14ac:dyDescent="0.3">
      <c r="A23" s="30" t="s">
        <v>15</v>
      </c>
      <c r="B23" s="31"/>
      <c r="C23" s="14"/>
      <c r="D23" s="32">
        <v>0.02</v>
      </c>
      <c r="E23" s="32">
        <v>1.4999999999999999E-2</v>
      </c>
      <c r="F23" s="32">
        <v>1.4999999999999999E-2</v>
      </c>
      <c r="G23" s="32">
        <v>1.4999999999999999E-2</v>
      </c>
      <c r="H23" s="32">
        <v>1.4999999999999999E-2</v>
      </c>
      <c r="I23" s="32">
        <v>1.4999999999999999E-2</v>
      </c>
      <c r="J23" s="32">
        <v>1.4999999999999999E-2</v>
      </c>
      <c r="K23" s="25"/>
    </row>
    <row r="24" spans="1:11" ht="18" x14ac:dyDescent="0.3">
      <c r="A24" s="13"/>
      <c r="B24" s="13"/>
      <c r="C24" s="14"/>
      <c r="D24" s="25"/>
      <c r="E24" s="25"/>
      <c r="F24" s="25"/>
      <c r="G24" s="25"/>
      <c r="H24" s="25"/>
      <c r="I24" s="25"/>
      <c r="J24" s="33"/>
      <c r="K24" s="25"/>
    </row>
    <row r="25" spans="1:11" ht="18" x14ac:dyDescent="0.3">
      <c r="A25" s="13" t="s">
        <v>11</v>
      </c>
      <c r="B25" s="13"/>
      <c r="C25" s="14" t="s">
        <v>10</v>
      </c>
      <c r="D25" s="25">
        <f>D18+D19+D22</f>
        <v>41.075000000000003</v>
      </c>
      <c r="E25" s="25">
        <f t="shared" ref="E25:J25" si="7">E18+E19+E22</f>
        <v>41.075000000000003</v>
      </c>
      <c r="F25" s="25">
        <f t="shared" si="7"/>
        <v>41.075000000000003</v>
      </c>
      <c r="G25" s="25">
        <f t="shared" si="7"/>
        <v>41.075000000000003</v>
      </c>
      <c r="H25" s="25">
        <f t="shared" si="7"/>
        <v>41.075000000000003</v>
      </c>
      <c r="I25" s="25">
        <f t="shared" si="7"/>
        <v>41.075000000000003</v>
      </c>
      <c r="J25" s="25">
        <f t="shared" si="7"/>
        <v>41.075000000000003</v>
      </c>
      <c r="K25" s="25">
        <f>K18+K19+K20</f>
        <v>175</v>
      </c>
    </row>
    <row r="26" spans="1:11" ht="18" x14ac:dyDescent="0.35">
      <c r="A26" s="18"/>
      <c r="B26" s="18"/>
      <c r="C26" s="19"/>
      <c r="D26" s="34"/>
      <c r="E26" s="18"/>
      <c r="F26" s="18"/>
      <c r="G26" s="18"/>
      <c r="H26" s="18"/>
      <c r="I26" s="18"/>
      <c r="J26" s="18"/>
      <c r="K26" s="18"/>
    </row>
    <row r="27" spans="1:11" ht="18" x14ac:dyDescent="0.3">
      <c r="A27" s="18"/>
      <c r="B27" s="18"/>
      <c r="C27" s="19"/>
      <c r="D27" s="18"/>
      <c r="E27" s="18"/>
      <c r="F27" s="18"/>
      <c r="G27" s="18"/>
      <c r="H27" s="18"/>
      <c r="I27" s="18"/>
      <c r="J27" s="18"/>
      <c r="K27" s="18"/>
    </row>
    <row r="28" spans="1:11" ht="18" x14ac:dyDescent="0.3">
      <c r="A28" s="13" t="s">
        <v>29</v>
      </c>
      <c r="B28" s="13"/>
      <c r="C28" s="14" t="s">
        <v>13</v>
      </c>
      <c r="D28" s="35">
        <f>D25/D14*100</f>
        <v>11.502302857194904</v>
      </c>
      <c r="E28" s="35">
        <f t="shared" ref="E28:J28" si="8">E25/E14*100</f>
        <v>10.833077963685382</v>
      </c>
      <c r="F28" s="35">
        <f t="shared" si="8"/>
        <v>11.458063230821077</v>
      </c>
      <c r="G28" s="35">
        <f t="shared" si="8"/>
        <v>11.964242730977833</v>
      </c>
      <c r="H28" s="35">
        <f t="shared" si="8"/>
        <v>13.240428622282133</v>
      </c>
      <c r="I28" s="35">
        <f t="shared" si="8"/>
        <v>12.412901833389501</v>
      </c>
      <c r="J28" s="35">
        <f t="shared" si="8"/>
        <v>9.6099885161725158</v>
      </c>
      <c r="K28" s="35">
        <f>K25/K14*100</f>
        <v>14.632256857721593</v>
      </c>
    </row>
    <row r="29" spans="1:11" ht="18" x14ac:dyDescent="0.3">
      <c r="A29" s="18"/>
      <c r="B29" s="18"/>
      <c r="C29" s="19"/>
      <c r="D29" s="18"/>
      <c r="E29" s="18"/>
      <c r="F29" s="18"/>
      <c r="G29" s="18"/>
      <c r="H29" s="18"/>
      <c r="I29" s="18"/>
      <c r="J29" s="18"/>
      <c r="K29" s="18"/>
    </row>
    <row r="30" spans="1:11" ht="18" x14ac:dyDescent="0.3">
      <c r="A30" s="13" t="s">
        <v>12</v>
      </c>
      <c r="B30" s="13"/>
      <c r="C30" s="14" t="s">
        <v>30</v>
      </c>
      <c r="D30" s="36">
        <f t="shared" ref="D30:J30" si="9">D25*D9</f>
        <v>1437.625</v>
      </c>
      <c r="E30" s="36">
        <f t="shared" si="9"/>
        <v>1232.25</v>
      </c>
      <c r="F30" s="36">
        <f t="shared" si="9"/>
        <v>1643</v>
      </c>
      <c r="G30" s="36">
        <f t="shared" si="9"/>
        <v>1643</v>
      </c>
      <c r="H30" s="36">
        <f t="shared" si="9"/>
        <v>1437.625</v>
      </c>
      <c r="I30" s="36">
        <f t="shared" si="9"/>
        <v>1643</v>
      </c>
      <c r="J30" s="36">
        <f t="shared" si="9"/>
        <v>2259.125</v>
      </c>
      <c r="K30" s="25"/>
    </row>
    <row r="31" spans="1:11" ht="18" x14ac:dyDescent="0.3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pans="1:11" ht="18" x14ac:dyDescent="0.3">
      <c r="A32" s="13" t="s">
        <v>34</v>
      </c>
      <c r="B32" s="13"/>
      <c r="C32" s="14"/>
      <c r="D32" s="37">
        <f t="shared" ref="D32:E32" si="10">D28-$J$28</f>
        <v>1.8923143410223879</v>
      </c>
      <c r="E32" s="37">
        <f t="shared" si="10"/>
        <v>1.2230894475128657</v>
      </c>
      <c r="F32" s="37">
        <f>F28-$J$28</f>
        <v>1.8480747146485612</v>
      </c>
      <c r="G32" s="37">
        <f>G28-$J$28</f>
        <v>2.3542542148053176</v>
      </c>
      <c r="H32" s="37">
        <f>H28-$J$28</f>
        <v>3.6304401061096172</v>
      </c>
      <c r="I32" s="37">
        <f>I28-$J$28</f>
        <v>2.8029133172169853</v>
      </c>
      <c r="J32" s="35"/>
      <c r="K32" s="35"/>
    </row>
    <row r="33" spans="1:11" ht="18" x14ac:dyDescent="0.3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spans="1:11" ht="18" x14ac:dyDescent="0.3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</row>
    <row r="35" spans="1:11" ht="18" x14ac:dyDescent="0.35">
      <c r="A35" s="34"/>
      <c r="B35" s="34"/>
      <c r="C35" s="34"/>
      <c r="D35" s="38" t="s">
        <v>27</v>
      </c>
      <c r="E35" s="34"/>
      <c r="F35" s="34"/>
      <c r="G35" s="34"/>
      <c r="H35" s="34"/>
      <c r="I35" s="34"/>
      <c r="J35" s="34"/>
      <c r="K35" s="34"/>
    </row>
  </sheetData>
  <mergeCells count="2">
    <mergeCell ref="A1:K1"/>
    <mergeCell ref="A21:B2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Knoll</dc:creator>
  <cp:lastModifiedBy>Janie Angelhuber</cp:lastModifiedBy>
  <dcterms:created xsi:type="dcterms:W3CDTF">2025-06-11T18:44:48Z</dcterms:created>
  <dcterms:modified xsi:type="dcterms:W3CDTF">2025-06-16T08:38:53Z</dcterms:modified>
</cp:coreProperties>
</file>