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Start" sheetId="1" state="visible" r:id="rId3"/>
    <sheet name="Bewertung" sheetId="2" state="visible" r:id="rId4"/>
    <sheet name="Auswertung &amp; Entwicklung" sheetId="3" state="visible" r:id="rId5"/>
    <sheet name="Daten" sheetId="4" state="hidden" r:id="rId6"/>
  </sheets>
  <definedNames>
    <definedName function="false" hidden="true" localSheetId="2" name="_xlnm._FilterDatabase" vbProcedure="false">'Auswertung &amp; Entwicklung'!$B$9:$G$18</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3" authorId="0">
      <text>
        <r>
          <rPr>
            <sz val="10"/>
            <rFont val="Arial"/>
            <family val="2"/>
          </rPr>
          <t xml:space="preserve">Hellblaue Zellen = Eingabefelder. Werte von 0 (sehr schwach) bis 100 (exzellent).</t>
        </r>
      </text>
    </comment>
  </commentList>
</comments>
</file>

<file path=xl/sharedStrings.xml><?xml version="1.0" encoding="utf-8"?>
<sst xmlns="http://schemas.openxmlformats.org/spreadsheetml/2006/main" count="117" uniqueCount="71">
  <si>
    <t xml:space="preserve">Probezeit-Analyse</t>
  </si>
  <si>
    <t xml:space="preserve">Strukturierte Entscheidungsgrundlage für die Probezeit</t>
  </si>
  <si>
    <t xml:space="preserve">Warum dieses Tool?</t>
  </si>
  <si>
    <t xml:space="preserve">Die Probezeit ist eine der wichtigsten Phasen im gesamten Recruiting-Prozess. Genau hier entscheidet sich, ob eine monatelange Suche, aufwendige Interviews und eine kostenintensive Einarbeitung sich wirklich auszahlen. Statt auf das Bauchgefühl zu vertrauen, bewertest du mit diesem Tool jeden Monat der Probezeit anhand von neun festen Kriterien - so erkennst du frühzeitig, ob dein neuer Mitarbeiter die fachlichen Anforderungen erfüllt, ins Team passt und sich in die richtige Richtung entwickelt.</t>
  </si>
  <si>
    <t xml:space="preserve">So funktioniert es</t>
  </si>
  <si>
    <t xml:space="preserve">1.  Im Tabellenblatt "Bewertung" siehst du alle neun Kriterien und alle sechs Monate auf einen Blick. Trage pro Monat einen Wert von 0 bis 100 ein - die hellblau hinterlegten Zellen sind die Eingabefelder.</t>
  </si>
  <si>
    <t xml:space="preserve">2.  Gruppen-Durchschnitte, Passungs-Score, Leistungsindex und Risikostufe werden für jeden Monat automatisch berechnet.</t>
  </si>
  <si>
    <t xml:space="preserve">3.  Im Tabellenblatt "Auswertung &amp; Entwicklung" siehst du auf einen Blick, wo aktuell Handlungsbedarf besteht und wie sich der Score über die gesamte Probezeit entwickelt hat.</t>
  </si>
  <si>
    <t xml:space="preserve">Legende</t>
  </si>
  <si>
    <t xml:space="preserve">Eingabefeld - hier trägst du Werte ein (0-100)</t>
  </si>
  <si>
    <t xml:space="preserve">Kurzfristiger Handlungsbedarf (Wochen) - Wert 70-84</t>
  </si>
  <si>
    <t xml:space="preserve">Mittelfristiger Handlungsbedarf (1-3 Monate) - Wert 50-69</t>
  </si>
  <si>
    <t xml:space="preserve">Langfristiger Handlungsbedarf (3+ Monate) - Wert unter 50</t>
  </si>
  <si>
    <t xml:space="preserve">Hinweis: Monat 1 ist bereits mit Beispielwerten befüllt, damit du direkt siehst, wie das Ergebnis aussieht. Überschreibe die Eingabefelder einfach mit den echten Einschätzungen.</t>
  </si>
  <si>
    <t xml:space="preserve">Bewertungstabelle - alle Kriterien, alle Monate</t>
  </si>
  <si>
    <t xml:space="preserve">ID</t>
  </si>
  <si>
    <t xml:space="preserve">Kriterium</t>
  </si>
  <si>
    <t xml:space="preserve">Gruppe</t>
  </si>
  <si>
    <t xml:space="preserve">Monat 1</t>
  </si>
  <si>
    <t xml:space="preserve">Monat 2</t>
  </si>
  <si>
    <t xml:space="preserve">Monat 3</t>
  </si>
  <si>
    <t xml:space="preserve">Monat 4</t>
  </si>
  <si>
    <t xml:space="preserve">Monat 5</t>
  </si>
  <si>
    <t xml:space="preserve">Monat 6</t>
  </si>
  <si>
    <t xml:space="preserve">fach</t>
  </si>
  <si>
    <t xml:space="preserve">Fachliche Kompetenz</t>
  </si>
  <si>
    <t xml:space="preserve">LEISTUNG</t>
  </si>
  <si>
    <t xml:space="preserve">qual</t>
  </si>
  <si>
    <t xml:space="preserve">Arbeitsqualität</t>
  </si>
  <si>
    <t xml:space="preserve">ziel</t>
  </si>
  <si>
    <t xml:space="preserve">Zielerreichung</t>
  </si>
  <si>
    <t xml:space="preserve">zsm</t>
  </si>
  <si>
    <t xml:space="preserve">Zusammenarbeit</t>
  </si>
  <si>
    <t xml:space="preserve">TEAM &amp; KULTUR</t>
  </si>
  <si>
    <t xml:space="preserve">komm</t>
  </si>
  <si>
    <t xml:space="preserve">Kommunikation</t>
  </si>
  <si>
    <t xml:space="preserve">fb</t>
  </si>
  <si>
    <t xml:space="preserve">Feedback vom Team</t>
  </si>
  <si>
    <t xml:space="preserve">lern</t>
  </si>
  <si>
    <t xml:space="preserve">Lernkurve</t>
  </si>
  <si>
    <t xml:space="preserve">ENTWICKLUNG</t>
  </si>
  <si>
    <t xml:space="preserve">selb</t>
  </si>
  <si>
    <t xml:space="preserve">Selbstständigkeit</t>
  </si>
  <si>
    <t xml:space="preserve">einarb</t>
  </si>
  <si>
    <t xml:space="preserve">Einarbeitungsstand</t>
  </si>
  <si>
    <t xml:space="preserve">Wo ist Handlungsbedarf - und wie entwickelt sich der Mitarbeiter?</t>
  </si>
  <si>
    <t xml:space="preserve">Monat auswählen:</t>
  </si>
  <si>
    <t xml:space="preserve">(bestimmt die Werte in den Kacheln und der Tabelle unten)</t>
  </si>
  <si>
    <t xml:space="preserve">PASSUNGS-SCORE</t>
  </si>
  <si>
    <t xml:space="preserve">LEISTUNGSINDEX</t>
  </si>
  <si>
    <t xml:space="preserve">RISIKOSTUFE</t>
  </si>
  <si>
    <t xml:space="preserve">OFFENE PUNKTE</t>
  </si>
  <si>
    <t xml:space="preserve">Handlungsbedarf im gewählten Monat</t>
  </si>
  <si>
    <t xml:space="preserve">Wert (%)</t>
  </si>
  <si>
    <t xml:space="preserve">Einstufung</t>
  </si>
  <si>
    <t xml:space="preserve">Handlungsempfehlung</t>
  </si>
  <si>
    <t xml:space="preserve">Entwicklung über die gesamte Probezeit</t>
  </si>
  <si>
    <t xml:space="preserve">Kennzahl</t>
  </si>
  <si>
    <t xml:space="preserve">Passungs-Score (%)</t>
  </si>
  <si>
    <t xml:space="preserve">Leistung (%)</t>
  </si>
  <si>
    <t xml:space="preserve">Team &amp; Kultur (%)</t>
  </si>
  <si>
    <t xml:space="preserve">Entwicklung (%)</t>
  </si>
  <si>
    <t xml:space="preserve">Gezielte Schulungen oder Fachmentoring einplanen.</t>
  </si>
  <si>
    <t xml:space="preserve">Klare Qualitätskriterien und Review-Schleifen einführen.</t>
  </si>
  <si>
    <t xml:space="preserve">Zielvereinbarungen konkretisieren und regelmäßig nachhalten.</t>
  </si>
  <si>
    <t xml:space="preserve">Team-Feedback-Runden und gemeinsame Projekte fördern.</t>
  </si>
  <si>
    <t xml:space="preserve">Kommunikationstraining oder -Coaching anbieten.</t>
  </si>
  <si>
    <t xml:space="preserve">Strukturierte 360-Grad-Feedbackgespräche einführen.</t>
  </si>
  <si>
    <t xml:space="preserve">Weiterbildungsangebote und Lernressourcen bereitstellen.</t>
  </si>
  <si>
    <t xml:space="preserve">Schrittweise mehr Verantwortung und Entscheidungsspielräume übertragen.</t>
  </si>
  <si>
    <t xml:space="preserve">Einarbeitungsplan anpassen, Patenschaft/Mentoring verstärken.</t>
  </si>
</sst>
</file>

<file path=xl/styles.xml><?xml version="1.0" encoding="utf-8"?>
<styleSheet xmlns="http://schemas.openxmlformats.org/spreadsheetml/2006/main">
  <numFmts count="7">
    <numFmt numFmtId="164" formatCode="General"/>
    <numFmt numFmtId="165" formatCode="0"/>
    <numFmt numFmtId="166" formatCode="0.0\%"/>
    <numFmt numFmtId="167" formatCode="0.0"/>
    <numFmt numFmtId="168" formatCode="0\%"/>
    <numFmt numFmtId="169" formatCode="0.0&quot;  / 10&quot;"/>
    <numFmt numFmtId="170" formatCode="@"/>
  </numFmts>
  <fonts count="31">
    <font>
      <sz val="11"/>
      <color theme="1"/>
      <name val="Calibri"/>
      <family val="2"/>
      <charset val="1"/>
    </font>
    <font>
      <sz val="10"/>
      <name val="Arial"/>
      <family val="0"/>
    </font>
    <font>
      <sz val="10"/>
      <name val="Arial"/>
      <family val="0"/>
    </font>
    <font>
      <sz val="10"/>
      <name val="Arial"/>
      <family val="0"/>
    </font>
    <font>
      <b val="true"/>
      <sz val="20"/>
      <color rgb="FFFFFFFF"/>
      <name val="Arial"/>
      <family val="0"/>
      <charset val="1"/>
    </font>
    <font>
      <b val="true"/>
      <sz val="12"/>
      <color rgb="FFEAF3FF"/>
      <name val="Arial"/>
      <family val="0"/>
      <charset val="1"/>
    </font>
    <font>
      <b val="true"/>
      <sz val="13"/>
      <color rgb="FF1B2E48"/>
      <name val="Arial"/>
      <family val="0"/>
      <charset val="1"/>
    </font>
    <font>
      <sz val="10.5"/>
      <color rgb="FF3C4A5C"/>
      <name val="Arial"/>
      <family val="0"/>
      <charset val="1"/>
    </font>
    <font>
      <sz val="10"/>
      <color rgb="FF3C4A5C"/>
      <name val="Arial"/>
      <family val="0"/>
      <charset val="1"/>
    </font>
    <font>
      <i val="true"/>
      <sz val="9.5"/>
      <color rgb="FF6B7A8C"/>
      <name val="Arial"/>
      <family val="0"/>
      <charset val="1"/>
    </font>
    <font>
      <b val="true"/>
      <sz val="13"/>
      <color rgb="FFFFFFFF"/>
      <name val="Arial"/>
      <family val="0"/>
      <charset val="1"/>
    </font>
    <font>
      <b val="true"/>
      <sz val="10"/>
      <color rgb="FFFFFFFF"/>
      <name val="Arial"/>
      <family val="0"/>
      <charset val="1"/>
    </font>
    <font>
      <sz val="9"/>
      <color rgb="FF8A97A6"/>
      <name val="Arial"/>
      <family val="0"/>
      <charset val="1"/>
    </font>
    <font>
      <sz val="10"/>
      <color rgb="FF1A2A3D"/>
      <name val="Arial"/>
      <family val="0"/>
      <charset val="1"/>
    </font>
    <font>
      <sz val="9"/>
      <color rgb="FF6B7A8C"/>
      <name val="Arial"/>
      <family val="0"/>
      <charset val="1"/>
    </font>
    <font>
      <b val="true"/>
      <sz val="10"/>
      <color rgb="FF1B2E48"/>
      <name val="Arial"/>
      <family val="0"/>
      <charset val="1"/>
    </font>
    <font>
      <sz val="10"/>
      <color rgb="FF1B2E48"/>
      <name val="Arial"/>
      <family val="0"/>
      <charset val="1"/>
    </font>
    <font>
      <sz val="10"/>
      <name val="Arial"/>
      <family val="2"/>
    </font>
    <font>
      <b val="true"/>
      <sz val="10.5"/>
      <color rgb="FF1B2E48"/>
      <name val="Arial"/>
      <family val="0"/>
      <charset val="1"/>
    </font>
    <font>
      <b val="true"/>
      <sz val="11"/>
      <color rgb="FF1B2E48"/>
      <name val="Arial"/>
      <family val="0"/>
      <charset val="1"/>
    </font>
    <font>
      <i val="true"/>
      <sz val="9"/>
      <color rgb="FF6B7A8C"/>
      <name val="Arial"/>
      <family val="0"/>
      <charset val="1"/>
    </font>
    <font>
      <b val="true"/>
      <sz val="8.5"/>
      <color rgb="FF6B7A8C"/>
      <name val="Arial"/>
      <family val="0"/>
      <charset val="1"/>
    </font>
    <font>
      <b val="true"/>
      <sz val="16"/>
      <color rgb="FF1B2E48"/>
      <name val="Arial"/>
      <family val="0"/>
      <charset val="1"/>
    </font>
    <font>
      <sz val="8"/>
      <color rgb="FF8A97A6"/>
      <name val="Arial"/>
      <family val="0"/>
      <charset val="1"/>
    </font>
    <font>
      <sz val="9.5"/>
      <color rgb="FF6B7A8C"/>
      <name val="Arial"/>
      <family val="0"/>
      <charset val="1"/>
    </font>
    <font>
      <b val="true"/>
      <sz val="9.5"/>
      <name val="Arial"/>
      <family val="0"/>
      <charset val="1"/>
    </font>
    <font>
      <sz val="9.5"/>
      <color rgb="FF3C4A5C"/>
      <name val="Arial"/>
      <family val="0"/>
      <charset val="1"/>
    </font>
    <font>
      <b val="true"/>
      <sz val="18"/>
      <color rgb="FF000000"/>
      <name val="Calibri"/>
      <family val="2"/>
    </font>
    <font>
      <sz val="10"/>
      <color rgb="FF000000"/>
      <name val="Calibri"/>
      <family val="2"/>
    </font>
    <font>
      <b val="true"/>
      <sz val="10"/>
      <color rgb="FF000000"/>
      <name val="Calibri"/>
      <family val="2"/>
    </font>
    <font>
      <sz val="10"/>
      <name val="Arial"/>
      <family val="0"/>
      <charset val="1"/>
    </font>
  </fonts>
  <fills count="10">
    <fill>
      <patternFill patternType="none"/>
    </fill>
    <fill>
      <patternFill patternType="gray125"/>
    </fill>
    <fill>
      <patternFill patternType="solid">
        <fgColor rgb="FF1B2E48"/>
        <bgColor rgb="FF1A2A3D"/>
      </patternFill>
    </fill>
    <fill>
      <patternFill patternType="solid">
        <fgColor rgb="FF2A4466"/>
        <bgColor rgb="FF3C4A5C"/>
      </patternFill>
    </fill>
    <fill>
      <patternFill patternType="solid">
        <fgColor rgb="FFDDEBFF"/>
        <bgColor rgb="FFE3E9EF"/>
      </patternFill>
    </fill>
    <fill>
      <patternFill patternType="solid">
        <fgColor rgb="FFEAFBF5"/>
        <bgColor rgb="FFF3F6F9"/>
      </patternFill>
    </fill>
    <fill>
      <patternFill patternType="solid">
        <fgColor rgb="FFFFF7E8"/>
        <bgColor rgb="FFFDECE8"/>
      </patternFill>
    </fill>
    <fill>
      <patternFill patternType="solid">
        <fgColor rgb="FFFDECE8"/>
        <bgColor rgb="FFFFF7E8"/>
      </patternFill>
    </fill>
    <fill>
      <patternFill patternType="solid">
        <fgColor rgb="FFF3F6F9"/>
        <bgColor rgb="FFEAF3FF"/>
      </patternFill>
    </fill>
    <fill>
      <patternFill patternType="solid">
        <fgColor rgb="FFD7F5F9"/>
        <bgColor rgb="FFDDEBFF"/>
      </patternFill>
    </fill>
  </fills>
  <borders count="2">
    <border diagonalUp="false" diagonalDown="false">
      <left/>
      <right/>
      <top/>
      <bottom/>
      <diagonal/>
    </border>
    <border diagonalUp="false" diagonalDown="false">
      <left style="thin">
        <color rgb="FFE3E9EF"/>
      </left>
      <right style="thin">
        <color rgb="FFE3E9EF"/>
      </right>
      <top style="thin">
        <color rgb="FFE3E9EF"/>
      </top>
      <bottom style="thin">
        <color rgb="FFE3E9E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3" borderId="0" xfId="0" applyFont="true" applyBorder="true" applyAlignment="true" applyProtection="false">
      <alignment horizontal="general" vertical="center"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2" borderId="0" xfId="0" applyFont="true" applyBorder="true" applyAlignment="true" applyProtection="false">
      <alignment horizontal="general" vertical="center" textRotation="0" wrapText="false" indent="1" shrinkToFit="false"/>
      <protection locked="true" hidden="false"/>
    </xf>
    <xf numFmtId="164" fontId="11" fillId="3" borderId="1" xfId="0" applyFont="true" applyBorder="true" applyAlignment="true" applyProtection="false">
      <alignment horizontal="center" vertical="center" textRotation="0" wrapText="false" indent="0" shrinkToFit="false"/>
      <protection locked="true" hidden="false"/>
    </xf>
    <xf numFmtId="164" fontId="12" fillId="8" borderId="1" xfId="0" applyFont="true" applyBorder="true" applyAlignment="false" applyProtection="false">
      <alignment horizontal="general" vertical="bottom" textRotation="0" wrapText="false" indent="0" shrinkToFit="false"/>
      <protection locked="true" hidden="false"/>
    </xf>
    <xf numFmtId="164" fontId="13" fillId="8" borderId="1" xfId="0" applyFont="true" applyBorder="true" applyAlignment="false" applyProtection="false">
      <alignment horizontal="general" vertical="bottom" textRotation="0" wrapText="false" indent="0" shrinkToFit="false"/>
      <protection locked="true" hidden="false"/>
    </xf>
    <xf numFmtId="164" fontId="14" fillId="8" borderId="1" xfId="0" applyFont="true" applyBorder="true" applyAlignment="false" applyProtection="false">
      <alignment horizontal="general" vertical="bottom" textRotation="0" wrapText="false" indent="0" shrinkToFit="false"/>
      <protection locked="true" hidden="false"/>
    </xf>
    <xf numFmtId="165" fontId="15" fillId="4" borderId="1" xfId="0" applyFont="true" applyBorder="true" applyAlignment="true" applyProtection="false">
      <alignment horizontal="center"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6" fontId="16" fillId="8" borderId="1" xfId="0" applyFont="true" applyBorder="true" applyAlignment="true" applyProtection="false">
      <alignment horizontal="center" vertical="bottom" textRotation="0" wrapText="false" indent="0" shrinkToFit="false"/>
      <protection locked="true" hidden="false"/>
    </xf>
    <xf numFmtId="166" fontId="15" fillId="9" borderId="1" xfId="0" applyFont="true" applyBorder="true" applyAlignment="true" applyProtection="false">
      <alignment horizontal="center" vertical="bottom" textRotation="0" wrapText="false" indent="0" shrinkToFit="false"/>
      <protection locked="true" hidden="false"/>
    </xf>
    <xf numFmtId="167" fontId="16" fillId="8" borderId="1" xfId="0" applyFont="true" applyBorder="true" applyAlignment="true" applyProtection="false">
      <alignment horizontal="center" vertical="bottom" textRotation="0" wrapText="false" indent="0" shrinkToFit="false"/>
      <protection locked="true" hidden="false"/>
    </xf>
    <xf numFmtId="165" fontId="16" fillId="8" borderId="1" xfId="0" applyFont="true" applyBorder="true" applyAlignment="true" applyProtection="false">
      <alignment horizontal="center" vertical="bottom" textRotation="0" wrapText="false" indent="0" shrinkToFit="false"/>
      <protection locked="true" hidden="false"/>
    </xf>
    <xf numFmtId="164" fontId="16" fillId="8" borderId="1" xfId="0" applyFont="true" applyBorder="true" applyAlignment="true" applyProtection="false">
      <alignment horizontal="center"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4" borderId="1" xfId="0" applyFont="true" applyBorder="true" applyAlignment="true" applyProtection="false">
      <alignment horizontal="center"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8" borderId="1" xfId="0" applyFont="true" applyBorder="true" applyAlignment="true" applyProtection="false">
      <alignment horizontal="center" vertical="bottom" textRotation="0" wrapText="false" indent="0" shrinkToFit="false"/>
      <protection locked="true" hidden="false"/>
    </xf>
    <xf numFmtId="168" fontId="22" fillId="8" borderId="1" xfId="0" applyFont="true" applyBorder="true" applyAlignment="true" applyProtection="false">
      <alignment horizontal="center" vertical="bottom" textRotation="0" wrapText="false" indent="0" shrinkToFit="false"/>
      <protection locked="true" hidden="false"/>
    </xf>
    <xf numFmtId="169" fontId="22" fillId="8" borderId="1" xfId="0" applyFont="true" applyBorder="true" applyAlignment="true" applyProtection="false">
      <alignment horizontal="center" vertical="bottom" textRotation="0" wrapText="false" indent="0" shrinkToFit="false"/>
      <protection locked="true" hidden="false"/>
    </xf>
    <xf numFmtId="170" fontId="22" fillId="8" borderId="1" xfId="0" applyFont="true" applyBorder="true" applyAlignment="true" applyProtection="false">
      <alignment horizontal="center" vertical="bottom" textRotation="0" wrapText="false" indent="0" shrinkToFit="false"/>
      <protection locked="true" hidden="false"/>
    </xf>
    <xf numFmtId="165" fontId="22" fillId="8" borderId="1" xfId="0" applyFont="true" applyBorder="true" applyAlignment="true" applyProtection="false">
      <alignment horizontal="center" vertical="bottom" textRotation="0" wrapText="false" indent="0"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xf numFmtId="164" fontId="23"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24" fillId="0" borderId="1" xfId="0" applyFont="true" applyBorder="true" applyAlignment="false" applyProtection="false">
      <alignment horizontal="general" vertical="bottom" textRotation="0" wrapText="false" indent="0" shrinkToFit="false"/>
      <protection locked="true" hidden="false"/>
    </xf>
    <xf numFmtId="168" fontId="15" fillId="0" borderId="1" xfId="0" applyFont="true" applyBorder="true" applyAlignment="true" applyProtection="false">
      <alignment horizontal="center" vertical="bottom" textRotation="0" wrapText="false" indent="0" shrinkToFit="false"/>
      <protection locked="true" hidden="false"/>
    </xf>
    <xf numFmtId="164" fontId="25" fillId="0" borderId="1" xfId="0" applyFont="true" applyBorder="true" applyAlignment="true" applyProtection="false">
      <alignment horizontal="center" vertical="bottom" textRotation="0" wrapText="false" indent="0" shrinkToFit="false"/>
      <protection locked="true" hidden="false"/>
    </xf>
    <xf numFmtId="164" fontId="26" fillId="0" borderId="1" xfId="0" applyFont="true" applyBorder="true" applyAlignment="true" applyProtection="false">
      <alignment horizontal="general" vertical="center" textRotation="0" wrapText="true" indent="0" shrinkToFit="false"/>
      <protection locked="true" hidden="false"/>
    </xf>
    <xf numFmtId="164" fontId="11" fillId="3" borderId="1" xfId="0" applyFont="true" applyBorder="tru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bottom" textRotation="0" wrapText="false" indent="0" shrinkToFit="false"/>
      <protection locked="true" hidden="false"/>
    </xf>
    <xf numFmtId="164" fontId="16" fillId="8" borderId="1" xfId="0" applyFont="true" applyBorder="true" applyAlignment="false" applyProtection="false">
      <alignment horizontal="general" vertical="bottom" textRotation="0" wrapText="false" indent="0" shrinkToFit="false"/>
      <protection locked="true" hidden="false"/>
    </xf>
    <xf numFmtId="167" fontId="0" fillId="0" borderId="1" xfId="0" applyFont="false" applyBorder="true" applyAlignment="true" applyProtection="false">
      <alignment horizontal="center" vertical="bottom" textRotation="0" wrapText="false" indent="0" shrinkToFit="false"/>
      <protection locked="true" hidden="false"/>
    </xf>
    <xf numFmtId="164" fontId="11" fillId="2" borderId="0" xfId="0" applyFont="true" applyBorder="false" applyAlignment="false" applyProtection="false">
      <alignment horizontal="general" vertical="bottom" textRotation="0" wrapText="false" indent="0" shrinkToFit="false"/>
      <protection locked="true" hidden="false"/>
    </xf>
    <xf numFmtId="164" fontId="30" fillId="0" borderId="1" xfId="0" applyFont="true" applyBorder="true" applyAlignment="false" applyProtection="false">
      <alignment horizontal="general" vertical="bottom" textRotation="0" wrapText="false" indent="0" shrinkToFit="false"/>
      <protection locked="true" hidden="false"/>
    </xf>
    <xf numFmtId="164" fontId="30"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ont>
        <b val="1"/>
        <color rgb="FF1E7A53"/>
      </font>
      <fill>
        <patternFill>
          <bgColor rgb="FFEAFBF5"/>
        </patternFill>
      </fill>
    </dxf>
    <dxf>
      <font>
        <b val="1"/>
        <color rgb="FF8A6416"/>
      </font>
      <fill>
        <patternFill>
          <bgColor rgb="FFFFF7E8"/>
        </patternFill>
      </fill>
    </dxf>
    <dxf>
      <font>
        <b val="1"/>
        <color rgb="FFA13A22"/>
      </font>
      <fill>
        <patternFill>
          <bgColor rgb="FFFDECE8"/>
        </patternFill>
      </fill>
    </dxf>
    <dxf>
      <fill>
        <patternFill patternType="solid">
          <fgColor rgb="FF2A4466"/>
          <bgColor rgb="FF000000"/>
        </patternFill>
      </fill>
    </dxf>
    <dxf>
      <fill>
        <patternFill patternType="solid">
          <bgColor rgb="FF000000"/>
        </patternFill>
      </fill>
    </dxf>
    <dxf>
      <fill>
        <patternFill patternType="solid">
          <fgColor rgb="FF8A97A6"/>
          <bgColor rgb="FF000000"/>
        </patternFill>
      </fill>
    </dxf>
    <dxf>
      <fill>
        <patternFill patternType="solid">
          <fgColor rgb="FFFFFFFF"/>
          <bgColor rgb="FF000000"/>
        </patternFill>
      </fill>
    </dxf>
    <dxf>
      <fill>
        <patternFill patternType="solid">
          <fgColor rgb="FF1A2A3D"/>
          <bgColor rgb="FF000000"/>
        </patternFill>
      </fill>
    </dxf>
    <dxf>
      <fill>
        <patternFill patternType="solid">
          <fgColor rgb="FF6B7A8C"/>
          <bgColor rgb="FF000000"/>
        </patternFill>
      </fill>
    </dxf>
    <dxf>
      <fill>
        <patternFill patternType="solid">
          <fgColor rgb="FF1B2E48"/>
          <bgColor rgb="FF000000"/>
        </patternFill>
      </fill>
    </dxf>
    <dxf>
      <fill>
        <patternFill patternType="solid">
          <fgColor rgb="FFEAFBF5"/>
          <bgColor rgb="FF000000"/>
        </patternFill>
      </fill>
    </dxf>
    <dxf>
      <fill>
        <patternFill patternType="solid">
          <fgColor rgb="FFFFF7E8"/>
          <bgColor rgb="FF000000"/>
        </patternFill>
      </fill>
    </dxf>
    <dxf>
      <fill>
        <patternFill patternType="solid">
          <fgColor rgb="FF1E7A53"/>
          <bgColor rgb="FF000000"/>
        </patternFill>
      </fill>
    </dxf>
    <dxf>
      <fill>
        <patternFill patternType="solid">
          <fgColor rgb="FF8A6416"/>
          <bgColor rgb="FF000000"/>
        </patternFill>
      </fill>
    </dxf>
    <dxf>
      <fill>
        <patternFill patternType="solid">
          <fgColor rgb="FF3C4A5C"/>
          <bgColor rgb="FF000000"/>
        </patternFill>
      </fill>
    </dxf>
    <dxf>
      <font>
        <b val="1"/>
        <color rgb="FF1B2E48"/>
      </font>
      <fill>
        <patternFill>
          <bgColor rgb="FFE8EEF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416"/>
      <rgbColor rgb="FF800080"/>
      <rgbColor rgb="FF1E7A53"/>
      <rgbColor rgb="FFDDEBFF"/>
      <rgbColor rgb="FF878787"/>
      <rgbColor rgb="FF9999FF"/>
      <rgbColor rgb="FFBE4B48"/>
      <rgbColor rgb="FFFFF7E8"/>
      <rgbColor rgb="FFD7F5F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FBF5"/>
      <rgbColor rgb="FFE3E9EF"/>
      <rgbColor rgb="FFFDECE8"/>
      <rgbColor rgb="FFEAF3FF"/>
      <rgbColor rgb="FFF3F6F9"/>
      <rgbColor rgb="FFCC99FF"/>
      <rgbColor rgb="FFE8EEF5"/>
      <rgbColor rgb="FF4A7EBB"/>
      <rgbColor rgb="FF33CCCC"/>
      <rgbColor rgb="FF98B855"/>
      <rgbColor rgb="FFFFCC00"/>
      <rgbColor rgb="FFFF9900"/>
      <rgbColor rgb="FFFF6600"/>
      <rgbColor rgb="FF7D5FA0"/>
      <rgbColor rgb="FF8A97A6"/>
      <rgbColor rgb="FF1A2A3D"/>
      <rgbColor rgb="FF6B7A8C"/>
      <rgbColor rgb="FF003300"/>
      <rgbColor rgb="FF3C4A5C"/>
      <rgbColor rgb="FFA13A22"/>
      <rgbColor rgb="FF993366"/>
      <rgbColor rgb="FF2A4466"/>
      <rgbColor rgb="FF1B2E4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Passungs-Score und Teilbereiche über 6 Monate</a:t>
            </a:r>
          </a:p>
        </c:rich>
      </c:tx>
      <c:overlay val="0"/>
      <c:spPr>
        <a:noFill/>
        <a:ln w="0">
          <a:noFill/>
        </a:ln>
      </c:spPr>
    </c:title>
    <c:autoTitleDeleted val="0"/>
    <c:plotArea>
      <c:lineChart>
        <c:grouping val="standard"/>
        <c:varyColors val="0"/>
        <c:ser>
          <c:idx val="0"/>
          <c:order val="0"/>
          <c:tx>
            <c:strRef>
              <c:f>'Auswertung &amp; Entwicklung'!B24</c:f>
              <c:strCache>
                <c:ptCount val="1"/>
                <c:pt idx="0">
                  <c:v>Passungs-Score (%)</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'Auswertung &amp; Entwicklung'!$C$23:$H$23</c:f>
              <c:strCache>
                <c:ptCount val="6"/>
                <c:pt idx="0">
                  <c:v>Monat 1</c:v>
                </c:pt>
                <c:pt idx="1">
                  <c:v>Monat 2</c:v>
                </c:pt>
                <c:pt idx="2">
                  <c:v>Monat 3</c:v>
                </c:pt>
                <c:pt idx="3">
                  <c:v>Monat 4</c:v>
                </c:pt>
                <c:pt idx="4">
                  <c:v>Monat 5</c:v>
                </c:pt>
                <c:pt idx="5">
                  <c:v>Monat 6</c:v>
                </c:pt>
              </c:strCache>
            </c:strRef>
          </c:cat>
          <c:val>
            <c:numRef>
              <c:f>'Auswertung &amp; Entwicklung'!$C$24:$H$24</c:f>
              <c:numCache>
                <c:formatCode>0.0</c:formatCode>
                <c:ptCount val="6"/>
                <c:pt idx="0">
                  <c:v>71</c:v>
                </c:pt>
                <c:pt idx="1">
                  <c:v>70</c:v>
                </c:pt>
                <c:pt idx="2">
                  <c:v>70</c:v>
                </c:pt>
                <c:pt idx="3">
                  <c:v>70</c:v>
                </c:pt>
                <c:pt idx="4">
                  <c:v>70</c:v>
                </c:pt>
                <c:pt idx="5">
                  <c:v>70</c:v>
                </c:pt>
              </c:numCache>
            </c:numRef>
          </c:val>
          <c:smooth val="0"/>
        </c:ser>
        <c:ser>
          <c:idx val="1"/>
          <c:order val="1"/>
          <c:tx>
            <c:strRef>
              <c:f>'Auswertung &amp; Entwicklung'!B25</c:f>
              <c:strCache>
                <c:ptCount val="1"/>
                <c:pt idx="0">
                  <c:v>Leistung (%)</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'Auswertung &amp; Entwicklung'!$C$23:$H$23</c:f>
              <c:strCache>
                <c:ptCount val="6"/>
                <c:pt idx="0">
                  <c:v>Monat 1</c:v>
                </c:pt>
                <c:pt idx="1">
                  <c:v>Monat 2</c:v>
                </c:pt>
                <c:pt idx="2">
                  <c:v>Monat 3</c:v>
                </c:pt>
                <c:pt idx="3">
                  <c:v>Monat 4</c:v>
                </c:pt>
                <c:pt idx="4">
                  <c:v>Monat 5</c:v>
                </c:pt>
                <c:pt idx="5">
                  <c:v>Monat 6</c:v>
                </c:pt>
              </c:strCache>
            </c:strRef>
          </c:cat>
          <c:val>
            <c:numRef>
              <c:f>'Auswertung &amp; Entwicklung'!$C$25:$H$25</c:f>
              <c:numCache>
                <c:formatCode>0.0</c:formatCode>
                <c:ptCount val="6"/>
                <c:pt idx="0">
                  <c:v>68.3</c:v>
                </c:pt>
                <c:pt idx="1">
                  <c:v>70</c:v>
                </c:pt>
                <c:pt idx="2">
                  <c:v>70</c:v>
                </c:pt>
                <c:pt idx="3">
                  <c:v>70</c:v>
                </c:pt>
                <c:pt idx="4">
                  <c:v>70</c:v>
                </c:pt>
                <c:pt idx="5">
                  <c:v>70</c:v>
                </c:pt>
              </c:numCache>
            </c:numRef>
          </c:val>
          <c:smooth val="0"/>
        </c:ser>
        <c:ser>
          <c:idx val="2"/>
          <c:order val="2"/>
          <c:tx>
            <c:strRef>
              <c:f>'Auswertung &amp; Entwicklung'!B26</c:f>
              <c:strCache>
                <c:ptCount val="1"/>
                <c:pt idx="0">
                  <c:v>Team &amp; Kultur (%)</c:v>
                </c:pt>
              </c:strCache>
            </c:strRef>
          </c:tx>
          <c:spPr>
            <a:solidFill>
              <a:srgbClr val="98b855"/>
            </a:solidFill>
            <a:ln w="28440">
              <a:solidFill>
                <a:srgbClr val="98b855"/>
              </a:solidFill>
              <a:round/>
            </a:ln>
          </c:spPr>
          <c:marker>
            <c:symbol val="circle"/>
            <c:size val="5"/>
            <c:spPr>
              <a:solidFill>
                <a:srgbClr val="98b85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'Auswertung &amp; Entwicklung'!$C$23:$H$23</c:f>
              <c:strCache>
                <c:ptCount val="6"/>
                <c:pt idx="0">
                  <c:v>Monat 1</c:v>
                </c:pt>
                <c:pt idx="1">
                  <c:v>Monat 2</c:v>
                </c:pt>
                <c:pt idx="2">
                  <c:v>Monat 3</c:v>
                </c:pt>
                <c:pt idx="3">
                  <c:v>Monat 4</c:v>
                </c:pt>
                <c:pt idx="4">
                  <c:v>Monat 5</c:v>
                </c:pt>
                <c:pt idx="5">
                  <c:v>Monat 6</c:v>
                </c:pt>
              </c:strCache>
            </c:strRef>
          </c:cat>
          <c:val>
            <c:numRef>
              <c:f>'Auswertung &amp; Entwicklung'!$C$26:$H$26</c:f>
              <c:numCache>
                <c:formatCode>0.0</c:formatCode>
                <c:ptCount val="6"/>
                <c:pt idx="0">
                  <c:v>74.7</c:v>
                </c:pt>
                <c:pt idx="1">
                  <c:v>70</c:v>
                </c:pt>
                <c:pt idx="2">
                  <c:v>70</c:v>
                </c:pt>
                <c:pt idx="3">
                  <c:v>70</c:v>
                </c:pt>
                <c:pt idx="4">
                  <c:v>70</c:v>
                </c:pt>
                <c:pt idx="5">
                  <c:v>70</c:v>
                </c:pt>
              </c:numCache>
            </c:numRef>
          </c:val>
          <c:smooth val="0"/>
        </c:ser>
        <c:ser>
          <c:idx val="3"/>
          <c:order val="3"/>
          <c:tx>
            <c:strRef>
              <c:f>'Auswertung &amp; Entwicklung'!B27</c:f>
              <c:strCache>
                <c:ptCount val="1"/>
                <c:pt idx="0">
                  <c:v>Entwicklung (%)</c:v>
                </c:pt>
              </c:strCache>
            </c:strRef>
          </c:tx>
          <c:spPr>
            <a:solidFill>
              <a:srgbClr val="7d5fa0"/>
            </a:solidFill>
            <a:ln w="28440">
              <a:solidFill>
                <a:srgbClr val="7d5fa0"/>
              </a:solidFill>
              <a:round/>
            </a:ln>
          </c:spPr>
          <c:marker>
            <c:symbol val="circle"/>
            <c:size val="5"/>
            <c:spPr>
              <a:solidFill>
                <a:srgbClr val="7d5fa0"/>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'Auswertung &amp; Entwicklung'!$C$23:$H$23</c:f>
              <c:strCache>
                <c:ptCount val="6"/>
                <c:pt idx="0">
                  <c:v>Monat 1</c:v>
                </c:pt>
                <c:pt idx="1">
                  <c:v>Monat 2</c:v>
                </c:pt>
                <c:pt idx="2">
                  <c:v>Monat 3</c:v>
                </c:pt>
                <c:pt idx="3">
                  <c:v>Monat 4</c:v>
                </c:pt>
                <c:pt idx="4">
                  <c:v>Monat 5</c:v>
                </c:pt>
                <c:pt idx="5">
                  <c:v>Monat 6</c:v>
                </c:pt>
              </c:strCache>
            </c:strRef>
          </c:cat>
          <c:val>
            <c:numRef>
              <c:f>'Auswertung &amp; Entwicklung'!$C$27:$H$27</c:f>
              <c:numCache>
                <c:formatCode>0.0</c:formatCode>
                <c:ptCount val="6"/>
                <c:pt idx="0">
                  <c:v>70.7</c:v>
                </c:pt>
                <c:pt idx="1">
                  <c:v>70</c:v>
                </c:pt>
                <c:pt idx="2">
                  <c:v>70</c:v>
                </c:pt>
                <c:pt idx="3">
                  <c:v>70</c:v>
                </c:pt>
                <c:pt idx="4">
                  <c:v>70</c:v>
                </c:pt>
                <c:pt idx="5">
                  <c:v>70</c:v>
                </c:pt>
              </c:numCache>
            </c:numRef>
          </c:val>
          <c:smooth val="0"/>
        </c:ser>
        <c:hiLowLines>
          <c:spPr>
            <a:ln w="0">
              <a:noFill/>
            </a:ln>
          </c:spPr>
        </c:hiLowLines>
        <c:marker val="1"/>
        <c:axId val="9938303"/>
        <c:axId val="52135641"/>
      </c:lineChart>
      <c:catAx>
        <c:axId val="9938303"/>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Monat</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2135641"/>
        <c:crosses val="autoZero"/>
        <c:auto val="1"/>
        <c:lblAlgn val="ctr"/>
        <c:lblOffset val="100"/>
        <c:noMultiLvlLbl val="0"/>
      </c:catAx>
      <c:valAx>
        <c:axId val="52135641"/>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Prozent</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93830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28</xdr:row>
      <xdr:rowOff>0</xdr:rowOff>
    </xdr:from>
    <xdr:to>
      <xdr:col>6</xdr:col>
      <xdr:colOff>2930040</xdr:colOff>
      <xdr:row>46</xdr:row>
      <xdr:rowOff>170640</xdr:rowOff>
    </xdr:to>
    <xdr:graphicFrame>
      <xdr:nvGraphicFramePr>
        <xdr:cNvPr id="0" name="Chart 1"/>
        <xdr:cNvGraphicFramePr/>
      </xdr:nvGraphicFramePr>
      <xdr:xfrm>
        <a:off x="211320" y="7372440"/>
        <a:ext cx="863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6" min="2" style="0" width="30"/>
    <col collapsed="false" customWidth="true" hidden="false" outlineLevel="0" max="7" min="7" style="0" width="4"/>
  </cols>
  <sheetData>
    <row r="1" customFormat="false" ht="9.75" hidden="false" customHeight="true" outlineLevel="0" collapsed="false"/>
    <row r="2" customFormat="false" ht="39.75" hidden="false" customHeight="true" outlineLevel="0" collapsed="false">
      <c r="B2" s="1" t="s">
        <v>0</v>
      </c>
      <c r="C2" s="1"/>
      <c r="D2" s="1"/>
      <c r="E2" s="1"/>
      <c r="F2" s="1"/>
    </row>
    <row r="3" customFormat="false" ht="25.5" hidden="false" customHeight="true" outlineLevel="0" collapsed="false">
      <c r="B3" s="2" t="s">
        <v>1</v>
      </c>
      <c r="C3" s="2"/>
      <c r="D3" s="2"/>
      <c r="E3" s="2"/>
      <c r="F3" s="2"/>
    </row>
    <row r="5" customFormat="false" ht="16.15" hidden="false" customHeight="false" outlineLevel="0" collapsed="false">
      <c r="B5" s="3" t="s">
        <v>2</v>
      </c>
    </row>
    <row r="6" customFormat="false" ht="15" hidden="false" customHeight="true" outlineLevel="0" collapsed="false">
      <c r="B6" s="4" t="s">
        <v>3</v>
      </c>
      <c r="C6" s="4"/>
      <c r="D6" s="4"/>
      <c r="E6" s="4"/>
      <c r="F6" s="4"/>
    </row>
    <row r="7" customFormat="false" ht="15" hidden="false" customHeight="false" outlineLevel="0" collapsed="false">
      <c r="B7" s="4"/>
      <c r="C7" s="4"/>
      <c r="D7" s="4"/>
      <c r="E7" s="4"/>
      <c r="F7" s="4"/>
    </row>
    <row r="8" customFormat="false" ht="15" hidden="false" customHeight="false" outlineLevel="0" collapsed="false">
      <c r="B8" s="4"/>
      <c r="C8" s="4"/>
      <c r="D8" s="4"/>
      <c r="E8" s="4"/>
      <c r="F8" s="4"/>
    </row>
    <row r="9" customFormat="false" ht="15" hidden="false" customHeight="false" outlineLevel="0" collapsed="false">
      <c r="B9" s="4"/>
      <c r="C9" s="4"/>
      <c r="D9" s="4"/>
      <c r="E9" s="4"/>
      <c r="F9" s="4"/>
    </row>
    <row r="10" customFormat="false" ht="15" hidden="false" customHeight="false" outlineLevel="0" collapsed="false">
      <c r="B10" s="4"/>
      <c r="C10" s="4"/>
      <c r="D10" s="4"/>
      <c r="E10" s="4"/>
      <c r="F10" s="4"/>
    </row>
    <row r="12" customFormat="false" ht="16.15" hidden="false" customHeight="false" outlineLevel="0" collapsed="false">
      <c r="B12" s="3" t="s">
        <v>4</v>
      </c>
    </row>
    <row r="13" customFormat="false" ht="15" hidden="false" customHeight="true" outlineLevel="0" collapsed="false">
      <c r="B13" s="4" t="s">
        <v>5</v>
      </c>
      <c r="C13" s="4"/>
      <c r="D13" s="4"/>
      <c r="E13" s="4"/>
      <c r="F13" s="4"/>
    </row>
    <row r="14" customFormat="false" ht="15" hidden="false" customHeight="false" outlineLevel="0" collapsed="false">
      <c r="B14" s="4"/>
      <c r="C14" s="4"/>
      <c r="D14" s="4"/>
      <c r="E14" s="4"/>
      <c r="F14" s="4"/>
    </row>
    <row r="15" customFormat="false" ht="15" hidden="false" customHeight="true" outlineLevel="0" collapsed="false">
      <c r="B15" s="4" t="s">
        <v>6</v>
      </c>
      <c r="C15" s="4"/>
      <c r="D15" s="4"/>
      <c r="E15" s="4"/>
      <c r="F15" s="4"/>
    </row>
    <row r="16" customFormat="false" ht="15" hidden="false" customHeight="false" outlineLevel="0" collapsed="false">
      <c r="B16" s="4"/>
      <c r="C16" s="4"/>
      <c r="D16" s="4"/>
      <c r="E16" s="4"/>
      <c r="F16" s="4"/>
    </row>
    <row r="17" customFormat="false" ht="15" hidden="false" customHeight="true" outlineLevel="0" collapsed="false">
      <c r="B17" s="4" t="s">
        <v>7</v>
      </c>
      <c r="C17" s="4"/>
      <c r="D17" s="4"/>
      <c r="E17" s="4"/>
      <c r="F17" s="4"/>
    </row>
    <row r="18" customFormat="false" ht="15" hidden="false" customHeight="false" outlineLevel="0" collapsed="false">
      <c r="B18" s="4"/>
      <c r="C18" s="4"/>
      <c r="D18" s="4"/>
      <c r="E18" s="4"/>
      <c r="F18" s="4"/>
    </row>
    <row r="20" customFormat="false" ht="16.15" hidden="false" customHeight="false" outlineLevel="0" collapsed="false">
      <c r="B20" s="3" t="s">
        <v>8</v>
      </c>
    </row>
    <row r="21" customFormat="false" ht="15" hidden="false" customHeight="false" outlineLevel="0" collapsed="false">
      <c r="B21" s="5"/>
      <c r="C21" s="6" t="s">
        <v>9</v>
      </c>
      <c r="D21" s="6"/>
      <c r="E21" s="6"/>
      <c r="F21" s="6"/>
    </row>
    <row r="22" customFormat="false" ht="15" hidden="false" customHeight="false" outlineLevel="0" collapsed="false">
      <c r="B22" s="7"/>
      <c r="C22" s="6" t="s">
        <v>10</v>
      </c>
      <c r="D22" s="6"/>
      <c r="E22" s="6"/>
      <c r="F22" s="6"/>
    </row>
    <row r="23" customFormat="false" ht="15" hidden="false" customHeight="false" outlineLevel="0" collapsed="false">
      <c r="B23" s="8"/>
      <c r="C23" s="6" t="s">
        <v>11</v>
      </c>
      <c r="D23" s="6"/>
      <c r="E23" s="6"/>
      <c r="F23" s="6"/>
    </row>
    <row r="24" customFormat="false" ht="15" hidden="false" customHeight="false" outlineLevel="0" collapsed="false">
      <c r="B24" s="9"/>
      <c r="C24" s="6" t="s">
        <v>12</v>
      </c>
      <c r="D24" s="6"/>
      <c r="E24" s="6"/>
      <c r="F24" s="6"/>
    </row>
    <row r="26" customFormat="false" ht="15" hidden="false" customHeight="true" outlineLevel="0" collapsed="false">
      <c r="B26" s="10" t="s">
        <v>13</v>
      </c>
      <c r="C26" s="10"/>
      <c r="D26" s="10"/>
      <c r="E26" s="10"/>
      <c r="F26" s="10"/>
    </row>
    <row r="27" customFormat="false" ht="15" hidden="false" customHeight="false" outlineLevel="0" collapsed="false">
      <c r="B27" s="10"/>
      <c r="C27" s="10"/>
      <c r="D27" s="10"/>
      <c r="E27" s="10"/>
      <c r="F27" s="10"/>
    </row>
  </sheetData>
  <mergeCells count="11">
    <mergeCell ref="B2:F2"/>
    <mergeCell ref="B3:F3"/>
    <mergeCell ref="B6:F10"/>
    <mergeCell ref="B13:F14"/>
    <mergeCell ref="B15:F16"/>
    <mergeCell ref="B17:F18"/>
    <mergeCell ref="C21:F21"/>
    <mergeCell ref="C22:F22"/>
    <mergeCell ref="C23:F23"/>
    <mergeCell ref="C24:F24"/>
    <mergeCell ref="B26:F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2" topLeftCell="D3" activePane="bottomRight" state="frozen"/>
      <selection pane="topLeft" activeCell="A1" activeCellId="0" sqref="A1"/>
      <selection pane="topRight" activeCell="D1" activeCellId="0" sqref="D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4"/>
    <col collapsed="false" customWidth="true" hidden="false" outlineLevel="0" max="3" min="3" style="0" width="15"/>
    <col collapsed="false" customWidth="true" hidden="false" outlineLevel="0" max="9" min="4" style="0" width="11"/>
  </cols>
  <sheetData>
    <row r="1" customFormat="false" ht="25.5" hidden="false" customHeight="true" outlineLevel="0" collapsed="false">
      <c r="A1" s="11" t="s">
        <v>14</v>
      </c>
      <c r="B1" s="11"/>
      <c r="C1" s="11"/>
      <c r="D1" s="11"/>
      <c r="E1" s="11"/>
      <c r="F1" s="11"/>
      <c r="G1" s="11"/>
      <c r="H1" s="11"/>
      <c r="I1" s="11"/>
    </row>
    <row r="2" customFormat="false" ht="19.5" hidden="false" customHeight="true" outlineLevel="0" collapsed="false">
      <c r="A2" s="12" t="s">
        <v>15</v>
      </c>
      <c r="B2" s="12" t="s">
        <v>16</v>
      </c>
      <c r="C2" s="12" t="s">
        <v>17</v>
      </c>
      <c r="D2" s="12" t="s">
        <v>18</v>
      </c>
      <c r="E2" s="12" t="s">
        <v>19</v>
      </c>
      <c r="F2" s="12" t="s">
        <v>20</v>
      </c>
      <c r="G2" s="12" t="s">
        <v>21</v>
      </c>
      <c r="H2" s="12" t="s">
        <v>22</v>
      </c>
      <c r="I2" s="12" t="s">
        <v>23</v>
      </c>
    </row>
    <row r="3" customFormat="false" ht="15" hidden="false" customHeight="false" outlineLevel="0" collapsed="false">
      <c r="A3" s="13" t="s">
        <v>24</v>
      </c>
      <c r="B3" s="14" t="s">
        <v>25</v>
      </c>
      <c r="C3" s="15" t="s">
        <v>26</v>
      </c>
      <c r="D3" s="16" t="n">
        <v>72</v>
      </c>
      <c r="E3" s="16" t="n">
        <v>70</v>
      </c>
      <c r="F3" s="16" t="n">
        <v>70</v>
      </c>
      <c r="G3" s="16" t="n">
        <v>70</v>
      </c>
      <c r="H3" s="16" t="n">
        <v>70</v>
      </c>
      <c r="I3" s="16" t="n">
        <v>70</v>
      </c>
    </row>
    <row r="4" customFormat="false" ht="15" hidden="false" customHeight="false" outlineLevel="0" collapsed="false">
      <c r="A4" s="13" t="s">
        <v>27</v>
      </c>
      <c r="B4" s="14" t="s">
        <v>28</v>
      </c>
      <c r="C4" s="15" t="s">
        <v>26</v>
      </c>
      <c r="D4" s="16" t="n">
        <v>68</v>
      </c>
      <c r="E4" s="16" t="n">
        <v>70</v>
      </c>
      <c r="F4" s="16" t="n">
        <v>70</v>
      </c>
      <c r="G4" s="16" t="n">
        <v>70</v>
      </c>
      <c r="H4" s="16" t="n">
        <v>70</v>
      </c>
      <c r="I4" s="16" t="n">
        <v>70</v>
      </c>
    </row>
    <row r="5" customFormat="false" ht="15" hidden="false" customHeight="false" outlineLevel="0" collapsed="false">
      <c r="A5" s="13" t="s">
        <v>29</v>
      </c>
      <c r="B5" s="14" t="s">
        <v>30</v>
      </c>
      <c r="C5" s="15" t="s">
        <v>26</v>
      </c>
      <c r="D5" s="16" t="n">
        <v>65</v>
      </c>
      <c r="E5" s="16" t="n">
        <v>70</v>
      </c>
      <c r="F5" s="16" t="n">
        <v>70</v>
      </c>
      <c r="G5" s="16" t="n">
        <v>70</v>
      </c>
      <c r="H5" s="16" t="n">
        <v>70</v>
      </c>
      <c r="I5" s="16" t="n">
        <v>70</v>
      </c>
    </row>
    <row r="6" customFormat="false" ht="15" hidden="false" customHeight="false" outlineLevel="0" collapsed="false">
      <c r="A6" s="13" t="s">
        <v>31</v>
      </c>
      <c r="B6" s="14" t="s">
        <v>32</v>
      </c>
      <c r="C6" s="15" t="s">
        <v>33</v>
      </c>
      <c r="D6" s="16" t="n">
        <v>80</v>
      </c>
      <c r="E6" s="16" t="n">
        <v>70</v>
      </c>
      <c r="F6" s="16" t="n">
        <v>70</v>
      </c>
      <c r="G6" s="16" t="n">
        <v>70</v>
      </c>
      <c r="H6" s="16" t="n">
        <v>70</v>
      </c>
      <c r="I6" s="16" t="n">
        <v>70</v>
      </c>
    </row>
    <row r="7" customFormat="false" ht="15" hidden="false" customHeight="false" outlineLevel="0" collapsed="false">
      <c r="A7" s="13" t="s">
        <v>34</v>
      </c>
      <c r="B7" s="14" t="s">
        <v>35</v>
      </c>
      <c r="C7" s="15" t="s">
        <v>33</v>
      </c>
      <c r="D7" s="16" t="n">
        <v>74</v>
      </c>
      <c r="E7" s="16" t="n">
        <v>70</v>
      </c>
      <c r="F7" s="16" t="n">
        <v>70</v>
      </c>
      <c r="G7" s="16" t="n">
        <v>70</v>
      </c>
      <c r="H7" s="16" t="n">
        <v>70</v>
      </c>
      <c r="I7" s="16" t="n">
        <v>70</v>
      </c>
    </row>
    <row r="8" customFormat="false" ht="15" hidden="false" customHeight="false" outlineLevel="0" collapsed="false">
      <c r="A8" s="13" t="s">
        <v>36</v>
      </c>
      <c r="B8" s="14" t="s">
        <v>37</v>
      </c>
      <c r="C8" s="15" t="s">
        <v>33</v>
      </c>
      <c r="D8" s="16" t="n">
        <v>70</v>
      </c>
      <c r="E8" s="16" t="n">
        <v>70</v>
      </c>
      <c r="F8" s="16" t="n">
        <v>70</v>
      </c>
      <c r="G8" s="16" t="n">
        <v>70</v>
      </c>
      <c r="H8" s="16" t="n">
        <v>70</v>
      </c>
      <c r="I8" s="16" t="n">
        <v>70</v>
      </c>
    </row>
    <row r="9" customFormat="false" ht="15" hidden="false" customHeight="false" outlineLevel="0" collapsed="false">
      <c r="A9" s="13" t="s">
        <v>38</v>
      </c>
      <c r="B9" s="14" t="s">
        <v>39</v>
      </c>
      <c r="C9" s="15" t="s">
        <v>40</v>
      </c>
      <c r="D9" s="16" t="n">
        <v>77</v>
      </c>
      <c r="E9" s="16" t="n">
        <v>70</v>
      </c>
      <c r="F9" s="16" t="n">
        <v>70</v>
      </c>
      <c r="G9" s="16" t="n">
        <v>70</v>
      </c>
      <c r="H9" s="16" t="n">
        <v>70</v>
      </c>
      <c r="I9" s="16" t="n">
        <v>70</v>
      </c>
    </row>
    <row r="10" customFormat="false" ht="15" hidden="false" customHeight="false" outlineLevel="0" collapsed="false">
      <c r="A10" s="13" t="s">
        <v>41</v>
      </c>
      <c r="B10" s="14" t="s">
        <v>42</v>
      </c>
      <c r="C10" s="15" t="s">
        <v>40</v>
      </c>
      <c r="D10" s="16" t="n">
        <v>60</v>
      </c>
      <c r="E10" s="16" t="n">
        <v>70</v>
      </c>
      <c r="F10" s="16" t="n">
        <v>70</v>
      </c>
      <c r="G10" s="16" t="n">
        <v>70</v>
      </c>
      <c r="H10" s="16" t="n">
        <v>70</v>
      </c>
      <c r="I10" s="16" t="n">
        <v>70</v>
      </c>
    </row>
    <row r="11" customFormat="false" ht="15" hidden="false" customHeight="false" outlineLevel="0" collapsed="false">
      <c r="A11" s="13" t="s">
        <v>43</v>
      </c>
      <c r="B11" s="14" t="s">
        <v>44</v>
      </c>
      <c r="C11" s="15" t="s">
        <v>40</v>
      </c>
      <c r="D11" s="16" t="n">
        <v>75</v>
      </c>
      <c r="E11" s="16" t="n">
        <v>70</v>
      </c>
      <c r="F11" s="16" t="n">
        <v>70</v>
      </c>
      <c r="G11" s="16" t="n">
        <v>70</v>
      </c>
      <c r="H11" s="16" t="n">
        <v>70</v>
      </c>
      <c r="I11" s="16" t="n">
        <v>70</v>
      </c>
    </row>
    <row r="13" customFormat="false" ht="15" hidden="false" customHeight="false" outlineLevel="0" collapsed="false">
      <c r="A13" s="17"/>
      <c r="B13" s="17"/>
      <c r="C13" s="17"/>
      <c r="D13" s="18" t="n">
        <f aca="false">ROUND(AVERAGEIF($C$3:$C$11,"LEISTUNG",D$3:D$11),1)</f>
        <v>68.3</v>
      </c>
      <c r="E13" s="18" t="n">
        <f aca="false">ROUND(AVERAGEIF($C$3:$C$11,"LEISTUNG",E$3:E$11),1)</f>
        <v>70</v>
      </c>
      <c r="F13" s="18" t="n">
        <f aca="false">ROUND(AVERAGEIF($C$3:$C$11,"LEISTUNG",F$3:F$11),1)</f>
        <v>70</v>
      </c>
      <c r="G13" s="18" t="n">
        <f aca="false">ROUND(AVERAGEIF($C$3:$C$11,"LEISTUNG",G$3:G$11),1)</f>
        <v>70</v>
      </c>
      <c r="H13" s="18" t="n">
        <f aca="false">ROUND(AVERAGEIF($C$3:$C$11,"LEISTUNG",H$3:H$11),1)</f>
        <v>70</v>
      </c>
      <c r="I13" s="18" t="n">
        <f aca="false">ROUND(AVERAGEIF($C$3:$C$11,"LEISTUNG",I$3:I$11),1)</f>
        <v>70</v>
      </c>
    </row>
    <row r="14" customFormat="false" ht="15" hidden="false" customHeight="false" outlineLevel="0" collapsed="false">
      <c r="A14" s="17"/>
      <c r="B14" s="17"/>
      <c r="C14" s="17"/>
      <c r="D14" s="18" t="n">
        <f aca="false">ROUND(AVERAGEIF($C$3:$C$11,"TEAM &amp; KULTUR",D$3:D$11),1)</f>
        <v>74.7</v>
      </c>
      <c r="E14" s="18" t="n">
        <f aca="false">ROUND(AVERAGEIF($C$3:$C$11,"TEAM &amp; KULTUR",E$3:E$11),1)</f>
        <v>70</v>
      </c>
      <c r="F14" s="18" t="n">
        <f aca="false">ROUND(AVERAGEIF($C$3:$C$11,"TEAM &amp; KULTUR",F$3:F$11),1)</f>
        <v>70</v>
      </c>
      <c r="G14" s="18" t="n">
        <f aca="false">ROUND(AVERAGEIF($C$3:$C$11,"TEAM &amp; KULTUR",G$3:G$11),1)</f>
        <v>70</v>
      </c>
      <c r="H14" s="18" t="n">
        <f aca="false">ROUND(AVERAGEIF($C$3:$C$11,"TEAM &amp; KULTUR",H$3:H$11),1)</f>
        <v>70</v>
      </c>
      <c r="I14" s="18" t="n">
        <f aca="false">ROUND(AVERAGEIF($C$3:$C$11,"TEAM &amp; KULTUR",I$3:I$11),1)</f>
        <v>70</v>
      </c>
    </row>
    <row r="15" customFormat="false" ht="15" hidden="false" customHeight="false" outlineLevel="0" collapsed="false">
      <c r="A15" s="17"/>
      <c r="B15" s="17"/>
      <c r="C15" s="17"/>
      <c r="D15" s="18" t="n">
        <f aca="false">ROUND(AVERAGEIF($C$3:$C$11,"ENTWICKLUNG",D$3:D$11),1)</f>
        <v>70.7</v>
      </c>
      <c r="E15" s="18" t="n">
        <f aca="false">ROUND(AVERAGEIF($C$3:$C$11,"ENTWICKLUNG",E$3:E$11),1)</f>
        <v>70</v>
      </c>
      <c r="F15" s="18" t="n">
        <f aca="false">ROUND(AVERAGEIF($C$3:$C$11,"ENTWICKLUNG",F$3:F$11),1)</f>
        <v>70</v>
      </c>
      <c r="G15" s="18" t="n">
        <f aca="false">ROUND(AVERAGEIF($C$3:$C$11,"ENTWICKLUNG",G$3:G$11),1)</f>
        <v>70</v>
      </c>
      <c r="H15" s="18" t="n">
        <f aca="false">ROUND(AVERAGEIF($C$3:$C$11,"ENTWICKLUNG",H$3:H$11),1)</f>
        <v>70</v>
      </c>
      <c r="I15" s="18" t="n">
        <f aca="false">ROUND(AVERAGEIF($C$3:$C$11,"ENTWICKLUNG",I$3:I$11),1)</f>
        <v>70</v>
      </c>
    </row>
    <row r="17" customFormat="false" ht="15" hidden="false" customHeight="false" outlineLevel="0" collapsed="false">
      <c r="A17" s="17"/>
      <c r="B17" s="17"/>
      <c r="C17" s="17"/>
      <c r="D17" s="19" t="n">
        <f aca="false">ROUND(AVERAGE(D13,D14,D15),0)</f>
        <v>71</v>
      </c>
      <c r="E17" s="19" t="n">
        <f aca="false">ROUND(AVERAGE(E13,E14,E15),0)</f>
        <v>70</v>
      </c>
      <c r="F17" s="19" t="n">
        <f aca="false">ROUND(AVERAGE(F13,F14,F15),0)</f>
        <v>70</v>
      </c>
      <c r="G17" s="19" t="n">
        <f aca="false">ROUND(AVERAGE(G13,G14,G15),0)</f>
        <v>70</v>
      </c>
      <c r="H17" s="19" t="n">
        <f aca="false">ROUND(AVERAGE(H13,H14,H15),0)</f>
        <v>70</v>
      </c>
      <c r="I17" s="19" t="n">
        <f aca="false">ROUND(AVERAGE(I13,I14,I15),0)</f>
        <v>70</v>
      </c>
    </row>
    <row r="18" customFormat="false" ht="15" hidden="false" customHeight="false" outlineLevel="0" collapsed="false">
      <c r="A18" s="17"/>
      <c r="B18" s="17"/>
      <c r="C18" s="17"/>
      <c r="D18" s="20" t="n">
        <f aca="false">ROUND(D13/10,1)</f>
        <v>6.8</v>
      </c>
      <c r="E18" s="20" t="n">
        <f aca="false">ROUND(E13/10,1)</f>
        <v>7</v>
      </c>
      <c r="F18" s="20" t="n">
        <f aca="false">ROUND(F13/10,1)</f>
        <v>7</v>
      </c>
      <c r="G18" s="20" t="n">
        <f aca="false">ROUND(G13/10,1)</f>
        <v>7</v>
      </c>
      <c r="H18" s="20" t="n">
        <f aca="false">ROUND(H13/10,1)</f>
        <v>7</v>
      </c>
      <c r="I18" s="20" t="n">
        <f aca="false">ROUND(I13/10,1)</f>
        <v>7</v>
      </c>
    </row>
    <row r="19" customFormat="false" ht="15" hidden="false" customHeight="false" outlineLevel="0" collapsed="false">
      <c r="A19" s="17"/>
      <c r="B19" s="17"/>
      <c r="C19" s="17"/>
      <c r="D19" s="18" t="n">
        <f aca="false">MIN(D3:D11)</f>
        <v>60</v>
      </c>
      <c r="E19" s="18" t="n">
        <f aca="false">MIN(E3:E11)</f>
        <v>70</v>
      </c>
      <c r="F19" s="18" t="n">
        <f aca="false">MIN(F3:F11)</f>
        <v>70</v>
      </c>
      <c r="G19" s="18" t="n">
        <f aca="false">MIN(G3:G11)</f>
        <v>70</v>
      </c>
      <c r="H19" s="18" t="n">
        <f aca="false">MIN(H3:H11)</f>
        <v>70</v>
      </c>
      <c r="I19" s="18" t="n">
        <f aca="false">MIN(I3:I11)</f>
        <v>70</v>
      </c>
    </row>
    <row r="20" customFormat="false" ht="15" hidden="false" customHeight="false" outlineLevel="0" collapsed="false">
      <c r="A20" s="17"/>
      <c r="B20" s="17"/>
      <c r="C20" s="17"/>
      <c r="D20" s="21" t="n">
        <f aca="false">COUNTIF(D3:D11,"&lt;60")</f>
        <v>0</v>
      </c>
      <c r="E20" s="21" t="n">
        <f aca="false">COUNTIF(E3:E11,"&lt;60")</f>
        <v>0</v>
      </c>
      <c r="F20" s="21" t="n">
        <f aca="false">COUNTIF(F3:F11,"&lt;60")</f>
        <v>0</v>
      </c>
      <c r="G20" s="21" t="n">
        <f aca="false">COUNTIF(G3:G11,"&lt;60")</f>
        <v>0</v>
      </c>
      <c r="H20" s="21" t="n">
        <f aca="false">COUNTIF(H3:H11,"&lt;60")</f>
        <v>0</v>
      </c>
      <c r="I20" s="21" t="n">
        <f aca="false">COUNTIF(I3:I11,"&lt;60")</f>
        <v>0</v>
      </c>
    </row>
    <row r="21" customFormat="false" ht="15" hidden="false" customHeight="false" outlineLevel="0" collapsed="false">
      <c r="A21" s="17"/>
      <c r="B21" s="17"/>
      <c r="C21" s="17"/>
      <c r="D21" s="22" t="str">
        <f aca="false">IF(D19&gt;=65,"Niedrig",IF(D19&gt;=45,"Mittel","Hoch"))</f>
        <v>Mittel</v>
      </c>
      <c r="E21" s="22" t="str">
        <f aca="false">IF(E19&gt;=65,"Niedrig",IF(E19&gt;=45,"Mittel","Hoch"))</f>
        <v>Niedrig</v>
      </c>
      <c r="F21" s="22" t="str">
        <f aca="false">IF(F19&gt;=65,"Niedrig",IF(F19&gt;=45,"Mittel","Hoch"))</f>
        <v>Niedrig</v>
      </c>
      <c r="G21" s="22" t="str">
        <f aca="false">IF(G19&gt;=65,"Niedrig",IF(G19&gt;=45,"Mittel","Hoch"))</f>
        <v>Niedrig</v>
      </c>
      <c r="H21" s="22" t="str">
        <f aca="false">IF(H19&gt;=65,"Niedrig",IF(H19&gt;=45,"Mittel","Hoch"))</f>
        <v>Niedrig</v>
      </c>
      <c r="I21" s="22" t="str">
        <f aca="false">IF(I19&gt;=65,"Niedrig",IF(I19&gt;=45,"Mittel","Hoch"))</f>
        <v>Niedrig</v>
      </c>
    </row>
  </sheetData>
  <mergeCells count="9">
    <mergeCell ref="A1:I1"/>
    <mergeCell ref="A13:B13"/>
    <mergeCell ref="A14:B14"/>
    <mergeCell ref="A15:B15"/>
    <mergeCell ref="A17:B17"/>
    <mergeCell ref="A18:B18"/>
    <mergeCell ref="A19:B19"/>
    <mergeCell ref="A20:B20"/>
    <mergeCell ref="A21:B21"/>
  </mergeCells>
  <conditionalFormatting sqref="D3:I11">
    <cfRule type="colorScale" priority="2">
      <colorScale>
        <cfvo type="num" val="0"/>
        <cfvo type="num" val="60"/>
        <cfvo type="num" val="90"/>
        <color rgb="FFF3C7BA"/>
        <color rgb="FFF5E1B8"/>
        <color rgb="FFCDEFE1"/>
      </colorScale>
    </cfRule>
  </conditionalFormatting>
  <conditionalFormatting sqref="D21:I21">
    <cfRule type="expression" priority="3" aboveAverage="0" equalAverage="0" bottom="0" percent="0" rank="0" text="" dxfId="0">
      <formula>D21="Niedrig"</formula>
    </cfRule>
    <cfRule type="expression" priority="4" aboveAverage="0" equalAverage="0" bottom="0" percent="0" rank="0" text="" dxfId="1">
      <formula>D21="Mittel"</formula>
    </cfRule>
    <cfRule type="expression" priority="5" aboveAverage="0" equalAverage="0" bottom="0" percent="0" rank="0" text="" dxfId="2">
      <formula>D21="Hoch"</formula>
    </cfRule>
  </conditionalFormatting>
  <dataValidations count="1">
    <dataValidation allowBlank="false" error="Bitte einen Wert zwischen 0 und 100 eingeben." errorStyle="stop" errorTitle="Ungültiger Wert" operator="between" showDropDown="false" showErrorMessage="true" showInputMessage="false" sqref="D3:I11" type="whole">
      <formula1>0</formula1>
      <formula2>100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H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
    <col collapsed="false" customWidth="true" hidden="false" outlineLevel="0" max="3" min="3" style="0" width="24"/>
    <col collapsed="false" customWidth="true" hidden="false" outlineLevel="0" max="4" min="4" style="0" width="16"/>
    <col collapsed="false" customWidth="true" hidden="false" outlineLevel="0" max="5" min="5" style="0" width="10"/>
    <col collapsed="false" customWidth="true" hidden="false" outlineLevel="0" max="6" min="6" style="0" width="22"/>
    <col collapsed="false" customWidth="true" hidden="false" outlineLevel="0" max="7" min="7" style="0" width="56"/>
    <col collapsed="false" customWidth="true" hidden="false" outlineLevel="0" max="13" min="8" style="0" width="12"/>
  </cols>
  <sheetData>
    <row r="1" customFormat="false" ht="25.5" hidden="false" customHeight="true" outlineLevel="0" collapsed="false">
      <c r="B1" s="11" t="s">
        <v>45</v>
      </c>
      <c r="C1" s="11"/>
      <c r="D1" s="11"/>
      <c r="E1" s="11"/>
      <c r="F1" s="11"/>
      <c r="G1" s="11"/>
    </row>
    <row r="3" customFormat="false" ht="15" hidden="false" customHeight="false" outlineLevel="0" collapsed="false">
      <c r="B3" s="23" t="s">
        <v>46</v>
      </c>
      <c r="C3" s="24" t="n">
        <v>1</v>
      </c>
      <c r="D3" s="25" t="s">
        <v>47</v>
      </c>
    </row>
    <row r="5" customFormat="false" ht="15" hidden="false" customHeight="false" outlineLevel="0" collapsed="false">
      <c r="B5" s="26" t="s">
        <v>48</v>
      </c>
      <c r="C5" s="26" t="s">
        <v>49</v>
      </c>
      <c r="D5" s="26" t="s">
        <v>50</v>
      </c>
      <c r="E5" s="26" t="s">
        <v>51</v>
      </c>
    </row>
    <row r="6" customFormat="false" ht="25.5" hidden="false" customHeight="true" outlineLevel="0" collapsed="false">
      <c r="B6" s="27" t="n">
        <f aca="false">INDEX(Bewertung!$D$17:$I$17,$C$3)</f>
        <v>71</v>
      </c>
      <c r="C6" s="28" t="n">
        <f aca="false">INDEX(Bewertung!$D$18:$I$18,$C$3)</f>
        <v>6.8</v>
      </c>
      <c r="D6" s="29" t="str">
        <f aca="false">INDEX(Bewertung!$D$21:$I$21,$C$3)</f>
        <v>Mittel</v>
      </c>
      <c r="E6" s="30" t="n">
        <f aca="false">INDEX(Bewertung!$D$20:$I$20,$C$3)</f>
        <v>0</v>
      </c>
    </row>
    <row r="8" customFormat="false" ht="15" hidden="false" customHeight="false" outlineLevel="0" collapsed="false">
      <c r="B8" s="31" t="s">
        <v>52</v>
      </c>
      <c r="C8" s="31"/>
      <c r="D8" s="31"/>
      <c r="E8" s="31"/>
      <c r="F8" s="31"/>
      <c r="G8" s="31"/>
    </row>
    <row r="9" customFormat="false" ht="19.5" hidden="false" customHeight="true" outlineLevel="0" collapsed="false">
      <c r="B9" s="12" t="s">
        <v>15</v>
      </c>
      <c r="C9" s="12" t="s">
        <v>16</v>
      </c>
      <c r="D9" s="12" t="s">
        <v>17</v>
      </c>
      <c r="E9" s="12" t="s">
        <v>53</v>
      </c>
      <c r="F9" s="12" t="s">
        <v>54</v>
      </c>
      <c r="G9" s="12" t="s">
        <v>55</v>
      </c>
    </row>
    <row r="10" customFormat="false" ht="30" hidden="false" customHeight="true" outlineLevel="0" collapsed="false">
      <c r="B10" s="32" t="str">
        <f aca="false">Bewertung!A3</f>
        <v>fach</v>
      </c>
      <c r="C10" s="33" t="str">
        <f aca="false">Bewertung!B3</f>
        <v>Fachliche Kompetenz</v>
      </c>
      <c r="D10" s="34" t="str">
        <f aca="false">Bewertung!C3</f>
        <v>LEISTUNG</v>
      </c>
      <c r="E10" s="35" t="n">
        <f aca="false">INDEX(Bewertung!$D3:$I3,$C$3)</f>
        <v>72</v>
      </c>
      <c r="F10" s="36" t="str">
        <f aca="false">IF(E10&gt;=85,"Exzellent",IF(E10&gt;=70,"Kurzfristig (Wochen)",IF(E10&gt;=50,"Mittelfristig (1-3 Mon.)","Langfristig (3+ Mon.)")))</f>
        <v>Kurzfristig (Wochen)</v>
      </c>
      <c r="G10" s="37" t="str">
        <f aca="false">IF(E10&gt;=85,"Bereits auf hohem Niveau - keine Maßnahme nötig.",VLOOKUP(B10,Daten!$A$2:$D$10,4,FALSE()))</f>
        <v>Gezielte Schulungen oder Fachmentoring einplanen.</v>
      </c>
    </row>
    <row r="11" customFormat="false" ht="30" hidden="false" customHeight="true" outlineLevel="0" collapsed="false">
      <c r="B11" s="32" t="str">
        <f aca="false">Bewertung!A4</f>
        <v>qual</v>
      </c>
      <c r="C11" s="33" t="str">
        <f aca="false">Bewertung!B4</f>
        <v>Arbeitsqualität</v>
      </c>
      <c r="D11" s="34" t="str">
        <f aca="false">Bewertung!C4</f>
        <v>LEISTUNG</v>
      </c>
      <c r="E11" s="35" t="n">
        <f aca="false">INDEX(Bewertung!$D4:$I4,$C$3)</f>
        <v>68</v>
      </c>
      <c r="F11" s="36" t="str">
        <f aca="false">IF(E11&gt;=85,"Exzellent",IF(E11&gt;=70,"Kurzfristig (Wochen)",IF(E11&gt;=50,"Mittelfristig (1-3 Mon.)","Langfristig (3+ Mon.)")))</f>
        <v>Mittelfristig (1-3 Mon.)</v>
      </c>
      <c r="G11" s="37" t="str">
        <f aca="false">IF(E11&gt;=85,"Bereits auf hohem Niveau - keine Maßnahme nötig.",VLOOKUP(B11,Daten!$A$2:$D$10,4,FALSE()))</f>
        <v>Klare Qualitätskriterien und Review-Schleifen einführen.</v>
      </c>
    </row>
    <row r="12" customFormat="false" ht="30" hidden="false" customHeight="true" outlineLevel="0" collapsed="false">
      <c r="B12" s="32" t="str">
        <f aca="false">Bewertung!A5</f>
        <v>ziel</v>
      </c>
      <c r="C12" s="33" t="str">
        <f aca="false">Bewertung!B5</f>
        <v>Zielerreichung</v>
      </c>
      <c r="D12" s="34" t="str">
        <f aca="false">Bewertung!C5</f>
        <v>LEISTUNG</v>
      </c>
      <c r="E12" s="35" t="n">
        <f aca="false">INDEX(Bewertung!$D5:$I5,$C$3)</f>
        <v>65</v>
      </c>
      <c r="F12" s="36" t="str">
        <f aca="false">IF(E12&gt;=85,"Exzellent",IF(E12&gt;=70,"Kurzfristig (Wochen)",IF(E12&gt;=50,"Mittelfristig (1-3 Mon.)","Langfristig (3+ Mon.)")))</f>
        <v>Mittelfristig (1-3 Mon.)</v>
      </c>
      <c r="G12" s="37" t="str">
        <f aca="false">IF(E12&gt;=85,"Bereits auf hohem Niveau - keine Maßnahme nötig.",VLOOKUP(B12,Daten!$A$2:$D$10,4,FALSE()))</f>
        <v>Zielvereinbarungen konkretisieren und regelmäßig nachhalten.</v>
      </c>
    </row>
    <row r="13" customFormat="false" ht="30" hidden="false" customHeight="true" outlineLevel="0" collapsed="false">
      <c r="B13" s="32" t="str">
        <f aca="false">Bewertung!A6</f>
        <v>zsm</v>
      </c>
      <c r="C13" s="33" t="str">
        <f aca="false">Bewertung!B6</f>
        <v>Zusammenarbeit</v>
      </c>
      <c r="D13" s="34" t="str">
        <f aca="false">Bewertung!C6</f>
        <v>TEAM &amp; KULTUR</v>
      </c>
      <c r="E13" s="35" t="n">
        <f aca="false">INDEX(Bewertung!$D6:$I6,$C$3)</f>
        <v>80</v>
      </c>
      <c r="F13" s="36" t="str">
        <f aca="false">IF(E13&gt;=85,"Exzellent",IF(E13&gt;=70,"Kurzfristig (Wochen)",IF(E13&gt;=50,"Mittelfristig (1-3 Mon.)","Langfristig (3+ Mon.)")))</f>
        <v>Kurzfristig (Wochen)</v>
      </c>
      <c r="G13" s="37" t="str">
        <f aca="false">IF(E13&gt;=85,"Bereits auf hohem Niveau - keine Maßnahme nötig.",VLOOKUP(B13,Daten!$A$2:$D$10,4,FALSE()))</f>
        <v>Team-Feedback-Runden und gemeinsame Projekte fördern.</v>
      </c>
    </row>
    <row r="14" customFormat="false" ht="30" hidden="false" customHeight="true" outlineLevel="0" collapsed="false">
      <c r="B14" s="32" t="str">
        <f aca="false">Bewertung!A7</f>
        <v>komm</v>
      </c>
      <c r="C14" s="33" t="str">
        <f aca="false">Bewertung!B7</f>
        <v>Kommunikation</v>
      </c>
      <c r="D14" s="34" t="str">
        <f aca="false">Bewertung!C7</f>
        <v>TEAM &amp; KULTUR</v>
      </c>
      <c r="E14" s="35" t="n">
        <f aca="false">INDEX(Bewertung!$D7:$I7,$C$3)</f>
        <v>74</v>
      </c>
      <c r="F14" s="36" t="str">
        <f aca="false">IF(E14&gt;=85,"Exzellent",IF(E14&gt;=70,"Kurzfristig (Wochen)",IF(E14&gt;=50,"Mittelfristig (1-3 Mon.)","Langfristig (3+ Mon.)")))</f>
        <v>Kurzfristig (Wochen)</v>
      </c>
      <c r="G14" s="37" t="str">
        <f aca="false">IF(E14&gt;=85,"Bereits auf hohem Niveau - keine Maßnahme nötig.",VLOOKUP(B14,Daten!$A$2:$D$10,4,FALSE()))</f>
        <v>Kommunikationstraining oder -Coaching anbieten.</v>
      </c>
    </row>
    <row r="15" customFormat="false" ht="30" hidden="false" customHeight="true" outlineLevel="0" collapsed="false">
      <c r="B15" s="32" t="str">
        <f aca="false">Bewertung!A8</f>
        <v>fb</v>
      </c>
      <c r="C15" s="33" t="str">
        <f aca="false">Bewertung!B8</f>
        <v>Feedback vom Team</v>
      </c>
      <c r="D15" s="34" t="str">
        <f aca="false">Bewertung!C8</f>
        <v>TEAM &amp; KULTUR</v>
      </c>
      <c r="E15" s="35" t="n">
        <f aca="false">INDEX(Bewertung!$D8:$I8,$C$3)</f>
        <v>70</v>
      </c>
      <c r="F15" s="36" t="str">
        <f aca="false">IF(E15&gt;=85,"Exzellent",IF(E15&gt;=70,"Kurzfristig (Wochen)",IF(E15&gt;=50,"Mittelfristig (1-3 Mon.)","Langfristig (3+ Mon.)")))</f>
        <v>Kurzfristig (Wochen)</v>
      </c>
      <c r="G15" s="37" t="str">
        <f aca="false">IF(E15&gt;=85,"Bereits auf hohem Niveau - keine Maßnahme nötig.",VLOOKUP(B15,Daten!$A$2:$D$10,4,FALSE()))</f>
        <v>Strukturierte 360-Grad-Feedbackgespräche einführen.</v>
      </c>
    </row>
    <row r="16" customFormat="false" ht="30" hidden="false" customHeight="true" outlineLevel="0" collapsed="false">
      <c r="B16" s="32" t="str">
        <f aca="false">Bewertung!A9</f>
        <v>lern</v>
      </c>
      <c r="C16" s="33" t="str">
        <f aca="false">Bewertung!B9</f>
        <v>Lernkurve</v>
      </c>
      <c r="D16" s="34" t="str">
        <f aca="false">Bewertung!C9</f>
        <v>ENTWICKLUNG</v>
      </c>
      <c r="E16" s="35" t="n">
        <f aca="false">INDEX(Bewertung!$D9:$I9,$C$3)</f>
        <v>77</v>
      </c>
      <c r="F16" s="36" t="str">
        <f aca="false">IF(E16&gt;=85,"Exzellent",IF(E16&gt;=70,"Kurzfristig (Wochen)",IF(E16&gt;=50,"Mittelfristig (1-3 Mon.)","Langfristig (3+ Mon.)")))</f>
        <v>Kurzfristig (Wochen)</v>
      </c>
      <c r="G16" s="37" t="str">
        <f aca="false">IF(E16&gt;=85,"Bereits auf hohem Niveau - keine Maßnahme nötig.",VLOOKUP(B16,Daten!$A$2:$D$10,4,FALSE()))</f>
        <v>Weiterbildungsangebote und Lernressourcen bereitstellen.</v>
      </c>
    </row>
    <row r="17" customFormat="false" ht="30" hidden="false" customHeight="true" outlineLevel="0" collapsed="false">
      <c r="B17" s="32" t="str">
        <f aca="false">Bewertung!A10</f>
        <v>selb</v>
      </c>
      <c r="C17" s="33" t="str">
        <f aca="false">Bewertung!B10</f>
        <v>Selbstständigkeit</v>
      </c>
      <c r="D17" s="34" t="str">
        <f aca="false">Bewertung!C10</f>
        <v>ENTWICKLUNG</v>
      </c>
      <c r="E17" s="35" t="n">
        <f aca="false">INDEX(Bewertung!$D10:$I10,$C$3)</f>
        <v>60</v>
      </c>
      <c r="F17" s="36" t="str">
        <f aca="false">IF(E17&gt;=85,"Exzellent",IF(E17&gt;=70,"Kurzfristig (Wochen)",IF(E17&gt;=50,"Mittelfristig (1-3 Mon.)","Langfristig (3+ Mon.)")))</f>
        <v>Mittelfristig (1-3 Mon.)</v>
      </c>
      <c r="G17" s="37" t="str">
        <f aca="false">IF(E17&gt;=85,"Bereits auf hohem Niveau - keine Maßnahme nötig.",VLOOKUP(B17,Daten!$A$2:$D$10,4,FALSE()))</f>
        <v>Schrittweise mehr Verantwortung und Entscheidungsspielräume übertragen.</v>
      </c>
    </row>
    <row r="18" customFormat="false" ht="30" hidden="false" customHeight="true" outlineLevel="0" collapsed="false">
      <c r="B18" s="32" t="str">
        <f aca="false">Bewertung!A11</f>
        <v>einarb</v>
      </c>
      <c r="C18" s="33" t="str">
        <f aca="false">Bewertung!B11</f>
        <v>Einarbeitungsstand</v>
      </c>
      <c r="D18" s="34" t="str">
        <f aca="false">Bewertung!C11</f>
        <v>ENTWICKLUNG</v>
      </c>
      <c r="E18" s="35" t="n">
        <f aca="false">INDEX(Bewertung!$D11:$I11,$C$3)</f>
        <v>75</v>
      </c>
      <c r="F18" s="36" t="str">
        <f aca="false">IF(E18&gt;=85,"Exzellent",IF(E18&gt;=70,"Kurzfristig (Wochen)",IF(E18&gt;=50,"Mittelfristig (1-3 Mon.)","Langfristig (3+ Mon.)")))</f>
        <v>Kurzfristig (Wochen)</v>
      </c>
      <c r="G18" s="37" t="str">
        <f aca="false">IF(E18&gt;=85,"Bereits auf hohem Niveau - keine Maßnahme nötig.",VLOOKUP(B18,Daten!$A$2:$D$10,4,FALSE()))</f>
        <v>Einarbeitungsplan anpassen, Patenschaft/Mentoring verstärken.</v>
      </c>
    </row>
    <row r="21" customFormat="false" ht="15" hidden="false" customHeight="false" outlineLevel="0" collapsed="false">
      <c r="B21" s="31" t="s">
        <v>56</v>
      </c>
      <c r="C21" s="31"/>
      <c r="D21" s="31"/>
      <c r="E21" s="31"/>
      <c r="F21" s="31"/>
      <c r="G21" s="31"/>
    </row>
    <row r="23" customFormat="false" ht="15" hidden="false" customHeight="false" outlineLevel="0" collapsed="false">
      <c r="B23" s="38" t="s">
        <v>57</v>
      </c>
      <c r="C23" s="39" t="s">
        <v>18</v>
      </c>
      <c r="D23" s="39" t="s">
        <v>19</v>
      </c>
      <c r="E23" s="39" t="s">
        <v>20</v>
      </c>
      <c r="F23" s="39" t="s">
        <v>21</v>
      </c>
      <c r="G23" s="39" t="s">
        <v>22</v>
      </c>
      <c r="H23" s="39" t="s">
        <v>23</v>
      </c>
    </row>
    <row r="24" customFormat="false" ht="15" hidden="false" customHeight="false" outlineLevel="0" collapsed="false">
      <c r="B24" s="40" t="s">
        <v>58</v>
      </c>
      <c r="C24" s="41" t="n">
        <f aca="false">Bewertung!D17</f>
        <v>71</v>
      </c>
      <c r="D24" s="41" t="n">
        <f aca="false">Bewertung!E17</f>
        <v>70</v>
      </c>
      <c r="E24" s="41" t="n">
        <f aca="false">Bewertung!F17</f>
        <v>70</v>
      </c>
      <c r="F24" s="41" t="n">
        <f aca="false">Bewertung!G17</f>
        <v>70</v>
      </c>
      <c r="G24" s="41" t="n">
        <f aca="false">Bewertung!H17</f>
        <v>70</v>
      </c>
      <c r="H24" s="41" t="n">
        <f aca="false">Bewertung!I17</f>
        <v>70</v>
      </c>
    </row>
    <row r="25" customFormat="false" ht="15" hidden="false" customHeight="false" outlineLevel="0" collapsed="false">
      <c r="B25" s="40" t="s">
        <v>59</v>
      </c>
      <c r="C25" s="41" t="n">
        <f aca="false">Bewertung!D13</f>
        <v>68.3</v>
      </c>
      <c r="D25" s="41" t="n">
        <f aca="false">Bewertung!E13</f>
        <v>70</v>
      </c>
      <c r="E25" s="41" t="n">
        <f aca="false">Bewertung!F13</f>
        <v>70</v>
      </c>
      <c r="F25" s="41" t="n">
        <f aca="false">Bewertung!G13</f>
        <v>70</v>
      </c>
      <c r="G25" s="41" t="n">
        <f aca="false">Bewertung!H13</f>
        <v>70</v>
      </c>
      <c r="H25" s="41" t="n">
        <f aca="false">Bewertung!I13</f>
        <v>70</v>
      </c>
    </row>
    <row r="26" customFormat="false" ht="15" hidden="false" customHeight="false" outlineLevel="0" collapsed="false">
      <c r="B26" s="40" t="s">
        <v>60</v>
      </c>
      <c r="C26" s="41" t="n">
        <f aca="false">Bewertung!D14</f>
        <v>74.7</v>
      </c>
      <c r="D26" s="41" t="n">
        <f aca="false">Bewertung!E14</f>
        <v>70</v>
      </c>
      <c r="E26" s="41" t="n">
        <f aca="false">Bewertung!F14</f>
        <v>70</v>
      </c>
      <c r="F26" s="41" t="n">
        <f aca="false">Bewertung!G14</f>
        <v>70</v>
      </c>
      <c r="G26" s="41" t="n">
        <f aca="false">Bewertung!H14</f>
        <v>70</v>
      </c>
      <c r="H26" s="41" t="n">
        <f aca="false">Bewertung!I14</f>
        <v>70</v>
      </c>
    </row>
    <row r="27" customFormat="false" ht="15" hidden="false" customHeight="false" outlineLevel="0" collapsed="false">
      <c r="B27" s="40" t="s">
        <v>61</v>
      </c>
      <c r="C27" s="41" t="n">
        <f aca="false">Bewertung!D15</f>
        <v>70.7</v>
      </c>
      <c r="D27" s="41" t="n">
        <f aca="false">Bewertung!E15</f>
        <v>70</v>
      </c>
      <c r="E27" s="41" t="n">
        <f aca="false">Bewertung!F15</f>
        <v>70</v>
      </c>
      <c r="F27" s="41" t="n">
        <f aca="false">Bewertung!G15</f>
        <v>70</v>
      </c>
      <c r="G27" s="41" t="n">
        <f aca="false">Bewertung!H15</f>
        <v>70</v>
      </c>
      <c r="H27" s="41" t="n">
        <f aca="false">Bewertung!I15</f>
        <v>70</v>
      </c>
    </row>
  </sheetData>
  <autoFilter ref="B9:G18"/>
  <mergeCells count="3">
    <mergeCell ref="B1:G1"/>
    <mergeCell ref="B8:G8"/>
    <mergeCell ref="B21:G21"/>
  </mergeCells>
  <conditionalFormatting sqref="F10:F18">
    <cfRule type="expression" priority="2" aboveAverage="0" equalAverage="0" bottom="0" percent="0" rank="0" text="" dxfId="0">
      <formula>F10="Kurzfristig (Wochen)"</formula>
    </cfRule>
    <cfRule type="expression" priority="3" aboveAverage="0" equalAverage="0" bottom="0" percent="0" rank="0" text="" dxfId="1">
      <formula>F10="Mittelfristig (1-3 Mon.)"</formula>
    </cfRule>
    <cfRule type="expression" priority="4" aboveAverage="0" equalAverage="0" bottom="0" percent="0" rank="0" text="" dxfId="2">
      <formula>F10="Langfristig (3+ Mon.)"</formula>
    </cfRule>
    <cfRule type="expression" priority="5" aboveAverage="0" equalAverage="0" bottom="0" percent="0" rank="0" text="" dxfId="15">
      <formula>F10="Exzellent"</formula>
    </cfRule>
  </conditionalFormatting>
  <dataValidations count="1">
    <dataValidation allowBlank="false" error="Bitte einen Monat von 1 bis 6 wählen." errorStyle="stop" errorTitle="Ungültiger Monat" operator="between" showDropDown="false" showErrorMessage="true" showInputMessage="false" sqref="C3" type="list">
      <formula1>"1,2,3,4,5,6"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4"/>
    <col collapsed="false" customWidth="true" hidden="false" outlineLevel="0" max="3" min="3" style="0" width="16"/>
    <col collapsed="false" customWidth="true" hidden="false" outlineLevel="0" max="4" min="4" style="0" width="60"/>
  </cols>
  <sheetData>
    <row r="1" customFormat="false" ht="19.5" hidden="false" customHeight="true" outlineLevel="0" collapsed="false">
      <c r="A1" s="42" t="s">
        <v>15</v>
      </c>
      <c r="B1" s="42" t="s">
        <v>16</v>
      </c>
      <c r="C1" s="42" t="s">
        <v>17</v>
      </c>
      <c r="D1" s="42" t="s">
        <v>55</v>
      </c>
    </row>
    <row r="2" customFormat="false" ht="15" hidden="false" customHeight="false" outlineLevel="0" collapsed="false">
      <c r="A2" s="43" t="s">
        <v>24</v>
      </c>
      <c r="B2" s="43" t="s">
        <v>25</v>
      </c>
      <c r="C2" s="43" t="s">
        <v>26</v>
      </c>
      <c r="D2" s="44" t="s">
        <v>62</v>
      </c>
    </row>
    <row r="3" customFormat="false" ht="15" hidden="false" customHeight="false" outlineLevel="0" collapsed="false">
      <c r="A3" s="43" t="s">
        <v>27</v>
      </c>
      <c r="B3" s="43" t="s">
        <v>28</v>
      </c>
      <c r="C3" s="43" t="s">
        <v>26</v>
      </c>
      <c r="D3" s="44" t="s">
        <v>63</v>
      </c>
    </row>
    <row r="4" customFormat="false" ht="15" hidden="false" customHeight="false" outlineLevel="0" collapsed="false">
      <c r="A4" s="43" t="s">
        <v>29</v>
      </c>
      <c r="B4" s="43" t="s">
        <v>30</v>
      </c>
      <c r="C4" s="43" t="s">
        <v>26</v>
      </c>
      <c r="D4" s="44" t="s">
        <v>64</v>
      </c>
    </row>
    <row r="5" customFormat="false" ht="15" hidden="false" customHeight="false" outlineLevel="0" collapsed="false">
      <c r="A5" s="43" t="s">
        <v>31</v>
      </c>
      <c r="B5" s="43" t="s">
        <v>32</v>
      </c>
      <c r="C5" s="43" t="s">
        <v>33</v>
      </c>
      <c r="D5" s="44" t="s">
        <v>65</v>
      </c>
    </row>
    <row r="6" customFormat="false" ht="15" hidden="false" customHeight="false" outlineLevel="0" collapsed="false">
      <c r="A6" s="43" t="s">
        <v>34</v>
      </c>
      <c r="B6" s="43" t="s">
        <v>35</v>
      </c>
      <c r="C6" s="43" t="s">
        <v>33</v>
      </c>
      <c r="D6" s="44" t="s">
        <v>66</v>
      </c>
    </row>
    <row r="7" customFormat="false" ht="15" hidden="false" customHeight="false" outlineLevel="0" collapsed="false">
      <c r="A7" s="43" t="s">
        <v>36</v>
      </c>
      <c r="B7" s="43" t="s">
        <v>37</v>
      </c>
      <c r="C7" s="43" t="s">
        <v>33</v>
      </c>
      <c r="D7" s="44" t="s">
        <v>67</v>
      </c>
    </row>
    <row r="8" customFormat="false" ht="15" hidden="false" customHeight="false" outlineLevel="0" collapsed="false">
      <c r="A8" s="43" t="s">
        <v>38</v>
      </c>
      <c r="B8" s="43" t="s">
        <v>39</v>
      </c>
      <c r="C8" s="43" t="s">
        <v>40</v>
      </c>
      <c r="D8" s="44" t="s">
        <v>68</v>
      </c>
    </row>
    <row r="9" customFormat="false" ht="23.85" hidden="false" customHeight="false" outlineLevel="0" collapsed="false">
      <c r="A9" s="43" t="s">
        <v>41</v>
      </c>
      <c r="B9" s="43" t="s">
        <v>42</v>
      </c>
      <c r="C9" s="43" t="s">
        <v>40</v>
      </c>
      <c r="D9" s="44" t="s">
        <v>69</v>
      </c>
    </row>
    <row r="10" customFormat="false" ht="15" hidden="false" customHeight="false" outlineLevel="0" collapsed="false">
      <c r="A10" s="43" t="s">
        <v>43</v>
      </c>
      <c r="B10" s="43" t="s">
        <v>44</v>
      </c>
      <c r="C10" s="43" t="s">
        <v>40</v>
      </c>
      <c r="D10" s="44" t="s">
        <v>70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2026-09-16T11:59:51Z</dcterms:created>
  <dc:creator>openpyxl</dc:creator>
  <dc:description/>
  <dc:language>en-US</dc:language>
  <cp:lastModifiedBy/>
  <dcterms:modified xsi:type="dcterms:W3CDTF">2026-09-16T11:59:54Z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